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2120" windowHeight="9120" firstSheet="1" activeTab="4"/>
  </bookViews>
  <sheets>
    <sheet name="封面" sheetId="1" r:id="rId1"/>
    <sheet name="资产负债表" sheetId="2" r:id="rId2"/>
    <sheet name="利润表" sheetId="3" r:id="rId3"/>
    <sheet name="现金流量表" sheetId="4" r:id="rId4"/>
    <sheet name="固定资产" sheetId="5" r:id="rId5"/>
    <sheet name="营业收入成本" sheetId="6" r:id="rId6"/>
    <sheet name="人工成本" sheetId="7" r:id="rId7"/>
    <sheet name="营业外收支" sheetId="8" r:id="rId8"/>
    <sheet name="管理费用" sheetId="9" r:id="rId9"/>
    <sheet name="销售费用" sheetId="10" r:id="rId10"/>
    <sheet name="对外筹资" sheetId="11" r:id="rId11"/>
    <sheet name="对外投资" sheetId="12" r:id="rId12"/>
    <sheet name="经济增加值" sheetId="13" r:id="rId13"/>
  </sheets>
  <definedNames>
    <definedName name="_xlnm.Print_Area" localSheetId="10">'对外筹资'!$A$1:$F$23</definedName>
    <definedName name="_xlnm.Print_Area" localSheetId="11">'对外投资'!$A$1:$I$26</definedName>
    <definedName name="_xlnm.Print_Area" localSheetId="4">'固定资产'!$A$1:$G$43</definedName>
    <definedName name="_xlnm.Print_Area" localSheetId="8">'管理费用'!$A$1:$F$45</definedName>
    <definedName name="_xlnm.Print_Area" localSheetId="12">'经济增加值'!$A$1:$F$37</definedName>
    <definedName name="_xlnm.Print_Area" localSheetId="2">'利润表'!$A$1:$E$30</definedName>
    <definedName name="_xlnm.Print_Area" localSheetId="6">'人工成本'!$A$1:$E$36</definedName>
    <definedName name="_xlnm.Print_Area" localSheetId="3">'现金流量表'!$A$1:$E$44</definedName>
    <definedName name="_xlnm.Print_Area" localSheetId="9">'销售费用'!$A$1:$F$38</definedName>
    <definedName name="_xlnm.Print_Area" localSheetId="5">'营业收入成本'!$A$1:$E$23</definedName>
    <definedName name="_xlnm.Print_Area" localSheetId="7">'营业外收支'!$A$1:$E$22</definedName>
    <definedName name="_xlnm.Print_Area" localSheetId="1">'资产负债表'!$A$1:$I$43</definedName>
  </definedNames>
  <calcPr fullCalcOnLoad="1"/>
</workbook>
</file>

<file path=xl/sharedStrings.xml><?xml version="1.0" encoding="utf-8"?>
<sst xmlns="http://schemas.openxmlformats.org/spreadsheetml/2006/main" count="492" uniqueCount="436">
  <si>
    <t>所有者权益：</t>
  </si>
  <si>
    <t>序号</t>
  </si>
  <si>
    <t>营业外收支预算表</t>
  </si>
  <si>
    <t>三、营业外收支净额</t>
  </si>
  <si>
    <t xml:space="preserve">  管理费用预算表</t>
  </si>
  <si>
    <t>流动资产合计</t>
  </si>
  <si>
    <t>非流动资产合计</t>
  </si>
  <si>
    <t>资产总计</t>
  </si>
  <si>
    <t>流动负债合计</t>
  </si>
  <si>
    <t>非流动负债：</t>
  </si>
  <si>
    <t>非流动负债合计</t>
  </si>
  <si>
    <t>负债合计</t>
  </si>
  <si>
    <t xml:space="preserve">运杂费 </t>
  </si>
  <si>
    <t>修理费</t>
  </si>
  <si>
    <t>报表项目</t>
  </si>
  <si>
    <t>所有者权益合计</t>
  </si>
  <si>
    <t>归属于母公司所有者权益合计</t>
  </si>
  <si>
    <t xml:space="preserve">    减：* 少数股东损益</t>
  </si>
  <si>
    <t>项        目</t>
  </si>
  <si>
    <t>上年数</t>
  </si>
  <si>
    <t>本年预算数</t>
  </si>
  <si>
    <t>增减率（%）</t>
  </si>
  <si>
    <t>长期股权投资预算表</t>
  </si>
  <si>
    <t>项目</t>
  </si>
  <si>
    <t>项目名称</t>
  </si>
  <si>
    <t>合计</t>
  </si>
  <si>
    <t>项目名称</t>
  </si>
  <si>
    <t>项    目</t>
  </si>
  <si>
    <t>注册资本</t>
  </si>
  <si>
    <t>负债及所有者权益总计</t>
  </si>
  <si>
    <t xml:space="preserve">    其中：主营业务收入</t>
  </si>
  <si>
    <t xml:space="preserve">          其他业务收入</t>
  </si>
  <si>
    <t>一、营业总收入</t>
  </si>
  <si>
    <t>二、营业总成本</t>
  </si>
  <si>
    <t xml:space="preserve">    其中：主营业务成本</t>
  </si>
  <si>
    <t xml:space="preserve">          其他业务成本</t>
  </si>
  <si>
    <t xml:space="preserve">          营业税金及附加</t>
  </si>
  <si>
    <t xml:space="preserve">          销售费用</t>
  </si>
  <si>
    <t xml:space="preserve">          管理费用</t>
  </si>
  <si>
    <t xml:space="preserve">          财务费用</t>
  </si>
  <si>
    <t xml:space="preserve">          资产减值损失</t>
  </si>
  <si>
    <t xml:space="preserve">          其他</t>
  </si>
  <si>
    <t xml:space="preserve">        投资收益（损失以“-”号填列）</t>
  </si>
  <si>
    <t>三、营业利润（亏损以“－”号填列）</t>
  </si>
  <si>
    <t xml:space="preserve">    加：营业外收入</t>
  </si>
  <si>
    <t xml:space="preserve">    减：营业外支出</t>
  </si>
  <si>
    <t xml:space="preserve">    加：公允价值变动收益（损失以“-”号填列）</t>
  </si>
  <si>
    <t>四、利润总额（亏损总额以“－”号填列）</t>
  </si>
  <si>
    <t xml:space="preserve">    减：所得税费用</t>
  </si>
  <si>
    <t>五、净利润（净亏损以“－”号填列）</t>
  </si>
  <si>
    <t>注：表中*科目为合并会计报表专用</t>
  </si>
  <si>
    <t>六、归属于母公司所有者的净利润</t>
  </si>
  <si>
    <t xml:space="preserve">  *少数股东权益</t>
  </si>
  <si>
    <t xml:space="preserve">    短期借款</t>
  </si>
  <si>
    <t xml:space="preserve">    应付票据</t>
  </si>
  <si>
    <t xml:space="preserve">    应付账款</t>
  </si>
  <si>
    <t xml:space="preserve">    预收账款</t>
  </si>
  <si>
    <t xml:space="preserve">    应付职工薪酬</t>
  </si>
  <si>
    <t xml:space="preserve">    应交税费</t>
  </si>
  <si>
    <t xml:space="preserve">    应付利息</t>
  </si>
  <si>
    <t xml:space="preserve">    其他应付款</t>
  </si>
  <si>
    <t xml:space="preserve">    其他流动负债</t>
  </si>
  <si>
    <t xml:space="preserve">    长期借款</t>
  </si>
  <si>
    <t xml:space="preserve">    应付债券</t>
  </si>
  <si>
    <t xml:space="preserve">    长期应付款</t>
  </si>
  <si>
    <t xml:space="preserve">    专项应付款</t>
  </si>
  <si>
    <t xml:space="preserve">    预计负债</t>
  </si>
  <si>
    <t xml:space="preserve">    递延所得税负债</t>
  </si>
  <si>
    <t xml:space="preserve">    其他非流动负债</t>
  </si>
  <si>
    <t xml:space="preserve">    实收资本</t>
  </si>
  <si>
    <t xml:space="preserve">    资本公积</t>
  </si>
  <si>
    <t xml:space="preserve">    盈余公积</t>
  </si>
  <si>
    <t xml:space="preserve">    未分配利润</t>
  </si>
  <si>
    <t xml:space="preserve">    外币报表折算差额</t>
  </si>
  <si>
    <t>预算01表</t>
  </si>
  <si>
    <t>资产负债预算表</t>
  </si>
  <si>
    <t>利润预算表</t>
  </si>
  <si>
    <t>现金流量预算表</t>
  </si>
  <si>
    <t>预算03表</t>
  </si>
  <si>
    <t>金额单位：万元</t>
  </si>
  <si>
    <t xml:space="preserve">编制单位：                                                            </t>
  </si>
  <si>
    <t>金额单位：万元</t>
  </si>
  <si>
    <t xml:space="preserve">固定资产投资预算表  </t>
  </si>
  <si>
    <t>增减率（%）</t>
  </si>
  <si>
    <t>一、营业外收入合计</t>
  </si>
  <si>
    <t>二、营业外支出合计</t>
  </si>
  <si>
    <t xml:space="preserve">    非流动资产处置利得</t>
  </si>
  <si>
    <t xml:space="preserve">    非货币性资产交换利得</t>
  </si>
  <si>
    <t xml:space="preserve">    债务重组利得</t>
  </si>
  <si>
    <t xml:space="preserve">    政府补助</t>
  </si>
  <si>
    <t xml:space="preserve">    其他收入</t>
  </si>
  <si>
    <t xml:space="preserve">    非流动资产处置损失</t>
  </si>
  <si>
    <t xml:space="preserve">    非货币性资产交换损失</t>
  </si>
  <si>
    <t xml:space="preserve">    债务重组损失</t>
  </si>
  <si>
    <t xml:space="preserve">    罚款支出</t>
  </si>
  <si>
    <t xml:space="preserve">    非常损失</t>
  </si>
  <si>
    <t xml:space="preserve">    其他支出</t>
  </si>
  <si>
    <t>对外筹资预算表</t>
  </si>
  <si>
    <t>金额单位：万元</t>
  </si>
  <si>
    <t xml:space="preserve">            其中：利息支出</t>
  </si>
  <si>
    <t>年末预算数</t>
  </si>
  <si>
    <t>本年增加数</t>
  </si>
  <si>
    <t>本年减少数</t>
  </si>
  <si>
    <t>销售费用预算表</t>
  </si>
  <si>
    <t xml:space="preserve">       …… </t>
  </si>
  <si>
    <t xml:space="preserve">     2.</t>
  </si>
  <si>
    <t xml:space="preserve">     3.</t>
  </si>
  <si>
    <t>用途           （使用部门）</t>
  </si>
  <si>
    <t>预算04表</t>
  </si>
  <si>
    <t>本年预算          投资额</t>
  </si>
  <si>
    <t xml:space="preserve">被投资企业 </t>
  </si>
  <si>
    <t>持股比例(%)</t>
  </si>
  <si>
    <t>本年预计           投资收益</t>
  </si>
  <si>
    <t xml:space="preserve">    交易性金融负债</t>
  </si>
  <si>
    <t xml:space="preserve">       其中：应交税金</t>
  </si>
  <si>
    <t>备注         （使用年限）</t>
  </si>
  <si>
    <t>计量     单位</t>
  </si>
  <si>
    <t>注：基建投资需在备注栏中说明项目总投资，并在预算情况说明书中详细说明开工时间、竣工时间、项目总概算等。</t>
  </si>
  <si>
    <t xml:space="preserve">    捐赠支出</t>
  </si>
  <si>
    <t>报表项目</t>
  </si>
  <si>
    <t>年末预计  累计投资额</t>
  </si>
  <si>
    <t>本年预计          投资额</t>
  </si>
  <si>
    <t>注：其他费用如金额较大，需按费用项目分别单独列示。</t>
  </si>
  <si>
    <t>经济增加值（EVA）预算表</t>
  </si>
  <si>
    <t xml:space="preserve">    资产盘盈</t>
  </si>
  <si>
    <t>投资类别指：1.追加投资；2.新设企业投资；3.并购投资；4.其他。</t>
  </si>
  <si>
    <t>注：1.工资总额：包括工资薪金、奖金、年终加薪、劳动分红、津贴等全部劳动所得；</t>
  </si>
  <si>
    <t xml:space="preserve">    2.高管人员是指参与经营业绩考核的母公司企业高管人员；</t>
  </si>
  <si>
    <t xml:space="preserve">    3.新增人员工资总额：企业预计支付给新增人员的工资总额以及因新增合并范围导致工资总额增加的部分；</t>
  </si>
  <si>
    <t xml:space="preserve">    4.内退及下岗职工工资总额：企业预计支付给内退及下岗职工的工资总额；</t>
  </si>
  <si>
    <t xml:space="preserve">    5.离退休人员的统筹外费用：企业预计支付给离退休人员的统筹外费用，包括养老金补差及生活补贴等；</t>
  </si>
  <si>
    <t xml:space="preserve">    6.劳务派遣用工支出：企业将有关工作以劳务形式整体外包给其他单位或个人而支付的劳务费用；</t>
  </si>
  <si>
    <t xml:space="preserve">    7.新增职工人数：指企业年度内新增人员，包括因新增合并范围导致职工人数的增加。</t>
  </si>
  <si>
    <t>注：1.财务费用项下的“利息支出”；</t>
  </si>
  <si>
    <t xml:space="preserve">    2.房产租赁收益是指房产租赁收入扣除租赁房产的折旧费用和税费后的净收益；</t>
  </si>
  <si>
    <t xml:space="preserve">    4.国有独享资本公积使用费指企业依据《国有独享资本公积使用协议》向国科控股缴纳的使用费；</t>
  </si>
  <si>
    <t xml:space="preserve">    7.税后净营业利润=合并净利润+（利息支出+研发费用调整项-非经常性损益调整项+国有独享资本公积使用费）*（1-企业适用的所得税率）；</t>
  </si>
  <si>
    <t xml:space="preserve">    8.平均无息负债是指无需支付利息的流动负债和非流动负债合计，取期初数和期末数的平均值；</t>
  </si>
  <si>
    <t xml:space="preserve">    9.调整后资本=平均所有者权益+平均负债-平均无息负债-平均在建工程；</t>
  </si>
  <si>
    <t xml:space="preserve">    10.资本成本=调整后资本*资本成本率；</t>
  </si>
  <si>
    <t xml:space="preserve">    11.经济增加值（EVA）=税后净营业利润-资本成本。</t>
  </si>
  <si>
    <t xml:space="preserve">    5.研发费用调整项=税务认定的研究开发费用*100%+（企业填列的研究开发费用-税务认定的研究开发费用*50%；</t>
  </si>
  <si>
    <t xml:space="preserve">    6.非经常性损益调整项=A类非经常性损益*40%+B类非经常性损益*60%+C类非经常性损益*50%；</t>
  </si>
  <si>
    <t xml:space="preserve">    3.其他非经常性损益是无偿取得的政府补贴、税收返还等，但不包括取得的中央政府和地方政府财政补助用于贷款贴息和申请专利补助；</t>
  </si>
  <si>
    <t>营业收入成本预算表</t>
  </si>
  <si>
    <t>预算07表</t>
  </si>
  <si>
    <t>预算10表</t>
  </si>
  <si>
    <t xml:space="preserve">数量              </t>
  </si>
  <si>
    <t xml:space="preserve">             应付福利费</t>
  </si>
  <si>
    <t>一、经营活动产生的现金流量</t>
  </si>
  <si>
    <t xml:space="preserve">    销售商品、提供劳务收到的现金</t>
  </si>
  <si>
    <t xml:space="preserve">    收到的税费返还</t>
  </si>
  <si>
    <t xml:space="preserve">    收到的其他与经营活动有关的现金</t>
  </si>
  <si>
    <t>经营活动现金流入小计</t>
  </si>
  <si>
    <t xml:space="preserve">    购买商品、接受劳务支付的现金</t>
  </si>
  <si>
    <t xml:space="preserve">    支付给职工以及为职工支付的现金</t>
  </si>
  <si>
    <t xml:space="preserve">    支付的各项税费</t>
  </si>
  <si>
    <t xml:space="preserve">    支付的其他与经营活动有关的现金</t>
  </si>
  <si>
    <t>经营活动现金流出小计</t>
  </si>
  <si>
    <t xml:space="preserve">    经营活动产生的现金流量净额</t>
  </si>
  <si>
    <t>二、投资活动产生的现金流量</t>
  </si>
  <si>
    <t xml:space="preserve">    收回投资所收到的现金</t>
  </si>
  <si>
    <t xml:space="preserve">    收取投资收益所收到的现金</t>
  </si>
  <si>
    <t xml:space="preserve">    处置固定资产、无形资产和其他长期资产而收到的现金净额</t>
  </si>
  <si>
    <t xml:space="preserve">    处置子公司及其他经营单位收回的现金净额</t>
  </si>
  <si>
    <t xml:space="preserve">    收到的其他与投资活动有关的现金</t>
  </si>
  <si>
    <t xml:space="preserve">    购建固定资产、无形资产和其他长期资产所支付的现金</t>
  </si>
  <si>
    <t xml:space="preserve">    投资支付的现金</t>
  </si>
  <si>
    <t xml:space="preserve">    取得子公司及其他营业单位支付的现金净额</t>
  </si>
  <si>
    <t xml:space="preserve">    支付的其他与投资活动有关的现金</t>
  </si>
  <si>
    <t>投资活动现金流出小计</t>
  </si>
  <si>
    <t xml:space="preserve">    投资活动产生的现金流量净额</t>
  </si>
  <si>
    <t>三、筹资活动产生的现金流量</t>
  </si>
  <si>
    <t xml:space="preserve">    吸收权益性投资所收到的现金</t>
  </si>
  <si>
    <t xml:space="preserve">        其中：子公司吸收少数股东投资收到的现金</t>
  </si>
  <si>
    <t xml:space="preserve">    取得借款所收到的现金</t>
  </si>
  <si>
    <t xml:space="preserve">    收到的其他与筹资活动有关的现金</t>
  </si>
  <si>
    <t>筹资活动现金流入小计</t>
  </si>
  <si>
    <t xml:space="preserve">    偿还债务所支付的现金</t>
  </si>
  <si>
    <t xml:space="preserve">    分配股利、利润和偿付利息所支付的现金</t>
  </si>
  <si>
    <t xml:space="preserve">        其中：子公司支付给少数股东的股利、利润</t>
  </si>
  <si>
    <t xml:space="preserve">    支付的其他与筹资活动有关的现金</t>
  </si>
  <si>
    <t>筹资活动现金流出小计</t>
  </si>
  <si>
    <t xml:space="preserve">    筹资活动产生的现金流量净额</t>
  </si>
  <si>
    <t>四、汇率变动对现金的影响</t>
  </si>
  <si>
    <t>五、现金及现金等价物净增加额</t>
  </si>
  <si>
    <t xml:space="preserve">    加：期初现金及现金等价物余额</t>
  </si>
  <si>
    <t>六、期末现金及现金等价物余额</t>
  </si>
  <si>
    <t>增减率(%)</t>
  </si>
  <si>
    <t>一、购置固定资产</t>
  </si>
  <si>
    <t xml:space="preserve">  （一）房屋建筑物</t>
  </si>
  <si>
    <t xml:space="preserve">  （二）机械设备</t>
  </si>
  <si>
    <t xml:space="preserve">  （三）电子设备</t>
  </si>
  <si>
    <t xml:space="preserve">  （四）运输设备</t>
  </si>
  <si>
    <t xml:space="preserve">  （五）其他设备</t>
  </si>
  <si>
    <t>二、基建投资（注）</t>
  </si>
  <si>
    <t>三、其他投资</t>
  </si>
  <si>
    <t>一、营业收入</t>
  </si>
  <si>
    <t xml:space="preserve">    主营业务收入</t>
  </si>
  <si>
    <t xml:space="preserve">    其他业务收入</t>
  </si>
  <si>
    <t xml:space="preserve">    主营业务成本</t>
  </si>
  <si>
    <t xml:space="preserve">    其他业务成本</t>
  </si>
  <si>
    <t>(二○一二年度)</t>
  </si>
  <si>
    <t>合并净利润（含少数股东损益）</t>
  </si>
  <si>
    <t>利息支出(注1）</t>
  </si>
  <si>
    <t>研究开发费用（含计入无形资产的开发支出）</t>
  </si>
  <si>
    <t xml:space="preserve">    其中：经税务部门认定的研究开发费用</t>
  </si>
  <si>
    <t>A类非经常性损益——资金运营收益</t>
  </si>
  <si>
    <t>A类非经常性损益——转让股权收益</t>
  </si>
  <si>
    <t>A类非经常性损益——资产处置收益</t>
  </si>
  <si>
    <t>B类非经常性损益——房产租赁收益（注2)</t>
  </si>
  <si>
    <t>C类非经常性损益——其他非经常性收益（注3）</t>
  </si>
  <si>
    <t>国有独享资本公积使用费（注4）</t>
  </si>
  <si>
    <t>企业适用的所得税率</t>
  </si>
  <si>
    <t>研究开发费用调整项（注5）</t>
  </si>
  <si>
    <t>非经常性损益调整项（注6）</t>
  </si>
  <si>
    <t>税后净营业利润（注7）</t>
  </si>
  <si>
    <t>平均所有者权益（含少数股东权益）</t>
  </si>
  <si>
    <t>平均负债合计</t>
  </si>
  <si>
    <t>平均无息负债（注8）</t>
  </si>
  <si>
    <t>平均在建工程（扣除非主业在建项目）</t>
  </si>
  <si>
    <t>调整后资本（注9）</t>
  </si>
  <si>
    <t>资本成本率</t>
  </si>
  <si>
    <t>资本成本(注10）</t>
  </si>
  <si>
    <t>经济增加值（EVA）（注11）</t>
  </si>
  <si>
    <t>一、职工人工成本总额</t>
  </si>
  <si>
    <t xml:space="preserve">    （一）工资总额(注1）</t>
  </si>
  <si>
    <t xml:space="preserve">    （二）福利费用</t>
  </si>
  <si>
    <t xml:space="preserve">     (三）保险费用   </t>
  </si>
  <si>
    <t xml:space="preserve">          其中：社会保险费用</t>
  </si>
  <si>
    <t xml:space="preserve">    （四）住房费用</t>
  </si>
  <si>
    <t xml:space="preserve">          其中:住房公积金</t>
  </si>
  <si>
    <t xml:space="preserve">    （五）教育培训经费</t>
  </si>
  <si>
    <t xml:space="preserve">    （六）辞退福利</t>
  </si>
  <si>
    <t xml:space="preserve">    （七）其他</t>
  </si>
  <si>
    <t>二、在岗职工工资总额</t>
  </si>
  <si>
    <t xml:space="preserve">    （一）高管人员工资总额（注2）</t>
  </si>
  <si>
    <t xml:space="preserve">    （二）新增人员工资总额（注3）</t>
  </si>
  <si>
    <t xml:space="preserve">    （三）其他人员工资总额</t>
  </si>
  <si>
    <t>三、内退及下岗职工工资总额（注4）</t>
  </si>
  <si>
    <t>四、离退休人员的统筹外费用（注5）</t>
  </si>
  <si>
    <t>五、劳务派遣用工支出（注6）</t>
  </si>
  <si>
    <t>六、相关人员情况</t>
  </si>
  <si>
    <t xml:space="preserve">    （一）全年平均职工人数（人）</t>
  </si>
  <si>
    <t xml:space="preserve">    （二）全年平均在岗职工人数（人）</t>
  </si>
  <si>
    <t xml:space="preserve">    （三）纳入经营业绩考核范围的高管人数（人）</t>
  </si>
  <si>
    <t xml:space="preserve">    （四）新增职工人数（人）（注7）</t>
  </si>
  <si>
    <t xml:space="preserve">    （五）参加基本养老保险职工人数（人）</t>
  </si>
  <si>
    <t xml:space="preserve">    （六）参加住房公积金职工人数（人）</t>
  </si>
  <si>
    <t xml:space="preserve">    （七）劳务派遣用工人数（人）</t>
  </si>
  <si>
    <t>序号</t>
  </si>
  <si>
    <t>项目名称</t>
  </si>
  <si>
    <t>上年数</t>
  </si>
  <si>
    <t>本年预算数</t>
  </si>
  <si>
    <t>增减率（%）</t>
  </si>
  <si>
    <t>职工薪酬</t>
  </si>
  <si>
    <t xml:space="preserve">  其中：工资薪金</t>
  </si>
  <si>
    <t xml:space="preserve">        福利费用</t>
  </si>
  <si>
    <t xml:space="preserve">        保险费用（含社会保险）</t>
  </si>
  <si>
    <t xml:space="preserve">        住房费用（含住房公积金）</t>
  </si>
  <si>
    <t xml:space="preserve">        教育培训经费</t>
  </si>
  <si>
    <t xml:space="preserve">        辞退福利</t>
  </si>
  <si>
    <t xml:space="preserve">        其他</t>
  </si>
  <si>
    <t>办公费</t>
  </si>
  <si>
    <t>固定资产折旧费</t>
  </si>
  <si>
    <t xml:space="preserve">    其中：房屋建筑物</t>
  </si>
  <si>
    <t xml:space="preserve">          机械设备</t>
  </si>
  <si>
    <t xml:space="preserve">          电子设备</t>
  </si>
  <si>
    <t xml:space="preserve">          运输工具</t>
  </si>
  <si>
    <t xml:space="preserve">          其他设备 </t>
  </si>
  <si>
    <t>物业费</t>
  </si>
  <si>
    <t>水电费</t>
  </si>
  <si>
    <t>通信费</t>
  </si>
  <si>
    <t>交通费</t>
  </si>
  <si>
    <t>差旅费</t>
  </si>
  <si>
    <t>会议费</t>
  </si>
  <si>
    <t>业务招待费</t>
  </si>
  <si>
    <t>劳动保护费</t>
  </si>
  <si>
    <t>中介机构费</t>
  </si>
  <si>
    <t>低值易耗品摊销</t>
  </si>
  <si>
    <t>长期待摊费用摊销</t>
  </si>
  <si>
    <t>研究与开发费用</t>
  </si>
  <si>
    <t>无形资产摊销</t>
  </si>
  <si>
    <t>税费</t>
  </si>
  <si>
    <t xml:space="preserve">    其中：房产土地税</t>
  </si>
  <si>
    <t xml:space="preserve">          印花税</t>
  </si>
  <si>
    <t xml:space="preserve">          其他</t>
  </si>
  <si>
    <t>董事会、监事会费用</t>
  </si>
  <si>
    <t>技术转让费</t>
  </si>
  <si>
    <t>其他费用（注）</t>
  </si>
  <si>
    <t>合计</t>
  </si>
  <si>
    <t>职工薪酬</t>
  </si>
  <si>
    <t xml:space="preserve">  其中：工资薪金</t>
  </si>
  <si>
    <t xml:space="preserve">        福利费用</t>
  </si>
  <si>
    <t xml:space="preserve">        保险费用（含社会保险）</t>
  </si>
  <si>
    <t xml:space="preserve">        住房费用（含住房公积金）</t>
  </si>
  <si>
    <t xml:space="preserve">        教育培训经费</t>
  </si>
  <si>
    <t xml:space="preserve">        辞退福利</t>
  </si>
  <si>
    <t xml:space="preserve">        其他</t>
  </si>
  <si>
    <t>办公费</t>
  </si>
  <si>
    <t>固定资产折旧费</t>
  </si>
  <si>
    <t xml:space="preserve">    其中：房屋建筑物</t>
  </si>
  <si>
    <t xml:space="preserve">          机械设备</t>
  </si>
  <si>
    <t xml:space="preserve">          电子设备</t>
  </si>
  <si>
    <t xml:space="preserve">          运输工具</t>
  </si>
  <si>
    <t xml:space="preserve">          其他设备 </t>
  </si>
  <si>
    <t>广告费</t>
  </si>
  <si>
    <t>展览宣传费</t>
  </si>
  <si>
    <t>通信费</t>
  </si>
  <si>
    <t>交通费</t>
  </si>
  <si>
    <t>差旅费</t>
  </si>
  <si>
    <t>会议费</t>
  </si>
  <si>
    <t>业务招待费</t>
  </si>
  <si>
    <t>租赁费</t>
  </si>
  <si>
    <t>低值易耗品摊销</t>
  </si>
  <si>
    <t>长期待摊费用摊销</t>
  </si>
  <si>
    <r>
      <t>其他费用（注）</t>
    </r>
    <r>
      <rPr>
        <b/>
        <sz val="9"/>
        <rFont val="Times New Roman"/>
        <family val="1"/>
      </rPr>
      <t xml:space="preserve"> </t>
    </r>
  </si>
  <si>
    <t>合计</t>
  </si>
  <si>
    <t xml:space="preserve">     其中：银行借款</t>
  </si>
  <si>
    <t xml:space="preserve">          非银行金融机构借款</t>
  </si>
  <si>
    <t xml:space="preserve">     其中：短期债券</t>
  </si>
  <si>
    <t xml:space="preserve">          一年内到期的带息非流动负债</t>
  </si>
  <si>
    <t xml:space="preserve">          其中：一年内到期的长期借款</t>
  </si>
  <si>
    <t xml:space="preserve">  1.长期借款</t>
  </si>
  <si>
    <t xml:space="preserve">  2.应付债券</t>
  </si>
  <si>
    <t xml:space="preserve">  3.融资租赁</t>
  </si>
  <si>
    <t>二、股权筹资</t>
  </si>
  <si>
    <t xml:space="preserve">    其中：股票筹资</t>
  </si>
  <si>
    <t>三、其他筹资</t>
  </si>
  <si>
    <t>合计</t>
  </si>
  <si>
    <t>投资类别</t>
  </si>
  <si>
    <t>注：其中项由填制单位自行填列。</t>
  </si>
  <si>
    <t>流动负债：</t>
  </si>
  <si>
    <t xml:space="preserve"> 流动资产：</t>
  </si>
  <si>
    <t xml:space="preserve">     货币资金</t>
  </si>
  <si>
    <t xml:space="preserve">     交易性金融资产</t>
  </si>
  <si>
    <t xml:space="preserve">     应收票据</t>
  </si>
  <si>
    <t xml:space="preserve">     应收账款</t>
  </si>
  <si>
    <t xml:space="preserve">     预付账款</t>
  </si>
  <si>
    <t xml:space="preserve">     应收利息</t>
  </si>
  <si>
    <t xml:space="preserve">     其他应收款</t>
  </si>
  <si>
    <t xml:space="preserve">     存货</t>
  </si>
  <si>
    <t xml:space="preserve">        其中：原材料</t>
  </si>
  <si>
    <t xml:space="preserve">              库存商品</t>
  </si>
  <si>
    <t xml:space="preserve">     其他流动资产</t>
  </si>
  <si>
    <t xml:space="preserve">       其中：应付工资</t>
  </si>
  <si>
    <t xml:space="preserve"> 非流动资产：</t>
  </si>
  <si>
    <t xml:space="preserve">     可供出售金融资产</t>
  </si>
  <si>
    <t xml:space="preserve">     持有至到期投资</t>
  </si>
  <si>
    <t xml:space="preserve">     长期应收款</t>
  </si>
  <si>
    <t xml:space="preserve">     长期股权投资</t>
  </si>
  <si>
    <t xml:space="preserve">     投资性房地产</t>
  </si>
  <si>
    <t xml:space="preserve">     固定资产原价</t>
  </si>
  <si>
    <t xml:space="preserve">        减：累计折旧</t>
  </si>
  <si>
    <t xml:space="preserve">     固定资产净值</t>
  </si>
  <si>
    <t xml:space="preserve">     固定资产净额</t>
  </si>
  <si>
    <t xml:space="preserve">     在建工程</t>
  </si>
  <si>
    <t xml:space="preserve">     工程物资</t>
  </si>
  <si>
    <t xml:space="preserve">     固定资产清理</t>
  </si>
  <si>
    <t xml:space="preserve">     无形资产</t>
  </si>
  <si>
    <t xml:space="preserve">     开发支出</t>
  </si>
  <si>
    <t xml:space="preserve">     商誉</t>
  </si>
  <si>
    <t xml:space="preserve">     长期待摊费用</t>
  </si>
  <si>
    <t xml:space="preserve">     递延所得税资产</t>
  </si>
  <si>
    <t xml:space="preserve">     其他非流动资产</t>
  </si>
  <si>
    <t xml:space="preserve">编制单位:                                                                                                                                                                                                                  </t>
  </si>
  <si>
    <t xml:space="preserve">2012年度 </t>
  </si>
  <si>
    <t>编制单位：</t>
  </si>
  <si>
    <t>投资活动现金流入小计</t>
  </si>
  <si>
    <t xml:space="preserve">  一年内到期的非流动资产</t>
  </si>
  <si>
    <t xml:space="preserve">  一年内到期的非流动负债</t>
  </si>
  <si>
    <t xml:space="preserve">    减：固定资产减值准备</t>
  </si>
  <si>
    <t xml:space="preserve">       减：库存股</t>
  </si>
  <si>
    <t>预算02表</t>
  </si>
  <si>
    <t xml:space="preserve">编制单位：                              </t>
  </si>
  <si>
    <t xml:space="preserve">编制单位：                                                      </t>
  </si>
  <si>
    <t>预算05表</t>
  </si>
  <si>
    <t xml:space="preserve">编制单位：                              </t>
  </si>
  <si>
    <t>金额单位：万元</t>
  </si>
  <si>
    <t xml:space="preserve">    2012年度 </t>
  </si>
  <si>
    <t xml:space="preserve">2012年度 </t>
  </si>
  <si>
    <t>预算06表</t>
  </si>
  <si>
    <t xml:space="preserve">编制单位：                                                                                                  </t>
  </si>
  <si>
    <t xml:space="preserve">                            </t>
  </si>
  <si>
    <t>金额单位：万元</t>
  </si>
  <si>
    <t>人工成本预算表</t>
  </si>
  <si>
    <t xml:space="preserve">         2012年度 </t>
  </si>
  <si>
    <t>预算08表</t>
  </si>
  <si>
    <t>编制单位：</t>
  </si>
  <si>
    <t>2012年度</t>
  </si>
  <si>
    <t>预算09表</t>
  </si>
  <si>
    <t xml:space="preserve">  2012年度</t>
  </si>
  <si>
    <t xml:space="preserve">      2012年度</t>
  </si>
  <si>
    <t>预算11表</t>
  </si>
  <si>
    <t xml:space="preserve">编制单位:                                                                                                                                                                                                                                                 </t>
  </si>
  <si>
    <t xml:space="preserve">                            2012年度 </t>
  </si>
  <si>
    <t>预算12表</t>
  </si>
  <si>
    <t xml:space="preserve">编制单位：             </t>
  </si>
  <si>
    <t>（公章）</t>
  </si>
  <si>
    <t xml:space="preserve">  单位名称：                                                                     </t>
  </si>
  <si>
    <t xml:space="preserve">  填表人：</t>
  </si>
  <si>
    <t xml:space="preserve">                               2012年度 </t>
  </si>
  <si>
    <t xml:space="preserve">   其中：新开工项目</t>
  </si>
  <si>
    <t xml:space="preserve">         续建项目</t>
  </si>
  <si>
    <t xml:space="preserve">   其中：</t>
  </si>
  <si>
    <t xml:space="preserve">  会计机构负责人：</t>
  </si>
  <si>
    <t>错误提示：</t>
  </si>
  <si>
    <t xml:space="preserve">   其中：</t>
  </si>
  <si>
    <t xml:space="preserve">  单位负责人：</t>
  </si>
  <si>
    <t>二、营业成本（不包含税金及附加）</t>
  </si>
  <si>
    <t xml:space="preserve">    养老金差和生活补贴支出</t>
  </si>
  <si>
    <t>合    计</t>
  </si>
  <si>
    <t xml:space="preserve">       其中：</t>
  </si>
  <si>
    <t>基建投资小计</t>
  </si>
  <si>
    <t>其他投资小计</t>
  </si>
  <si>
    <t xml:space="preserve">       …… </t>
  </si>
  <si>
    <t xml:space="preserve">       ……</t>
  </si>
  <si>
    <t xml:space="preserve">                  汇兑净损失（净收益以“-”号填列）</t>
  </si>
  <si>
    <t xml:space="preserve">                  利息收入（收入以“-”号填列）</t>
  </si>
  <si>
    <t>上年年末数</t>
  </si>
  <si>
    <t xml:space="preserve">     1.</t>
  </si>
  <si>
    <t xml:space="preserve">     4.</t>
  </si>
  <si>
    <t xml:space="preserve">     5.</t>
  </si>
  <si>
    <t xml:space="preserve">     6.</t>
  </si>
  <si>
    <t>一、带息负债筹资</t>
  </si>
  <si>
    <t xml:space="preserve">  1.短期借款</t>
  </si>
  <si>
    <t>（一）带息流动负债</t>
  </si>
  <si>
    <t>（二）带息非流动负债</t>
  </si>
  <si>
    <t xml:space="preserve">  2.其他带息流动负债</t>
  </si>
  <si>
    <t xml:space="preserve"> 企业财务预算报表</t>
  </si>
  <si>
    <t>购置固定资产小计</t>
  </si>
  <si>
    <t xml:space="preserve">     1.</t>
  </si>
  <si>
    <t xml:space="preserve">     3.</t>
  </si>
  <si>
    <t xml:space="preserve">     1.</t>
  </si>
  <si>
    <t xml:space="preserve">  填表日期：            年            月         日</t>
  </si>
  <si>
    <t xml:space="preserve">    养老金差和生活补贴拨款</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</si>
</sst>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_ "/>
    <numFmt numFmtId="186" formatCode="_ * #,##0.0_ ;_ * \-#,##0.0_ ;_ * &quot;-&quot;_ ;_ @_ "/>
    <numFmt numFmtId="187" formatCode="_ * #,##0.00_ ;_ * \-#,##0.00_ ;_ * &quot;-&quot;_ ;_ @_ "/>
    <numFmt numFmtId="188" formatCode="_ * #,##0.0_ ;_ * \-#,##0.0_ ;_ * &quot;-&quot;??_ ;_ @_ "/>
    <numFmt numFmtId="189" formatCode="_ * #,##0_ ;_ * \-#,##0_ ;_ * &quot;-&quot;??_ ;_ @_ "/>
    <numFmt numFmtId="190" formatCode="#,##0.00_ "/>
    <numFmt numFmtId="191" formatCode="&quot;Yes&quot;;&quot;Yes&quot;;&quot;No&quot;"/>
    <numFmt numFmtId="192" formatCode="&quot;True&quot;;&quot;True&quot;;&quot;False&quot;"/>
    <numFmt numFmtId="193" formatCode="&quot;On&quot;;&quot;On&quot;;&quot;Off&quot;"/>
    <numFmt numFmtId="194" formatCode="[$€-2]\ #,##0.00_);[Red]\([$€-2]\ #,##0.00\)"/>
    <numFmt numFmtId="195" formatCode="#,##0_ "/>
    <numFmt numFmtId="196" formatCode="[$-F800]dddd\,\ mmmm\ dd\,\ yyyy"/>
    <numFmt numFmtId="197" formatCode="0.0%"/>
    <numFmt numFmtId="198" formatCode="yyyy&quot;年&quot;m&quot;月&quot;d&quot;日&quot;;@"/>
  </numFmts>
  <fonts count="25">
    <font>
      <sz val="12"/>
      <name val="宋体"/>
      <family val="0"/>
    </font>
    <font>
      <sz val="20"/>
      <name val="黑体"/>
      <family val="0"/>
    </font>
    <font>
      <sz val="9"/>
      <name val="宋体"/>
      <family val="0"/>
    </font>
    <font>
      <sz val="10"/>
      <name val="宋体"/>
      <family val="0"/>
    </font>
    <font>
      <b/>
      <sz val="10"/>
      <color indexed="10"/>
      <name val="宋体"/>
      <family val="0"/>
    </font>
    <font>
      <sz val="12"/>
      <name val="黑体"/>
      <family val="0"/>
    </font>
    <font>
      <sz val="14"/>
      <name val="宋体"/>
      <family val="0"/>
    </font>
    <font>
      <b/>
      <sz val="10"/>
      <name val="宋体"/>
      <family val="0"/>
    </font>
    <font>
      <sz val="16"/>
      <name val="宋体"/>
      <family val="0"/>
    </font>
    <font>
      <u val="single"/>
      <sz val="12"/>
      <color indexed="12"/>
      <name val="宋体"/>
      <family val="0"/>
    </font>
    <font>
      <u val="single"/>
      <sz val="12"/>
      <color indexed="36"/>
      <name val="宋体"/>
      <family val="0"/>
    </font>
    <font>
      <b/>
      <sz val="9"/>
      <name val="宋体"/>
      <family val="0"/>
    </font>
    <font>
      <u val="single"/>
      <sz val="16"/>
      <name val="宋体"/>
      <family val="0"/>
    </font>
    <font>
      <sz val="10"/>
      <name val="黑体"/>
      <family val="0"/>
    </font>
    <font>
      <sz val="9"/>
      <name val="楷体_GB2312"/>
      <family val="3"/>
    </font>
    <font>
      <u val="single"/>
      <sz val="12"/>
      <name val="宋体"/>
      <family val="0"/>
    </font>
    <font>
      <sz val="8"/>
      <name val="宋体"/>
      <family val="0"/>
    </font>
    <font>
      <sz val="10"/>
      <name val="楷体"/>
      <family val="3"/>
    </font>
    <font>
      <sz val="12"/>
      <name val="楷体"/>
      <family val="3"/>
    </font>
    <font>
      <sz val="36"/>
      <name val="黑体"/>
      <family val="0"/>
    </font>
    <font>
      <sz val="12"/>
      <name val="仿宋_GB2312"/>
      <family val="3"/>
    </font>
    <font>
      <sz val="26"/>
      <name val="宋体"/>
      <family val="0"/>
    </font>
    <font>
      <sz val="9"/>
      <name val="Times New Roman"/>
      <family val="1"/>
    </font>
    <font>
      <b/>
      <sz val="9"/>
      <name val="Times New Roman"/>
      <family val="1"/>
    </font>
    <font>
      <b/>
      <sz val="10"/>
      <name val="黑体"/>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1">
    <border>
      <left/>
      <right/>
      <top/>
      <bottom/>
      <diagonal/>
    </border>
    <border>
      <left style="thin"/>
      <right style="thin"/>
      <top style="thin"/>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style="thin"/>
      <top style="medium"/>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thin"/>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cellStyleXfs>
  <cellXfs count="310">
    <xf numFmtId="0" fontId="0" fillId="0" borderId="0" xfId="0" applyAlignment="1">
      <alignment/>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protection locked="0"/>
    </xf>
    <xf numFmtId="0" fontId="0" fillId="0" borderId="0" xfId="0" applyFont="1" applyAlignment="1" applyProtection="1">
      <alignment/>
      <protection locked="0"/>
    </xf>
    <xf numFmtId="0" fontId="3" fillId="0" borderId="0" xfId="0" applyFont="1" applyAlignment="1" applyProtection="1">
      <alignment/>
      <protection/>
    </xf>
    <xf numFmtId="49" fontId="3" fillId="0" borderId="0" xfId="0" applyNumberFormat="1" applyFont="1" applyAlignment="1" applyProtection="1">
      <alignment/>
      <protection locked="0"/>
    </xf>
    <xf numFmtId="0" fontId="5" fillId="0" borderId="0" xfId="0" applyFont="1" applyAlignment="1" applyProtection="1">
      <alignment/>
      <protection locked="0"/>
    </xf>
    <xf numFmtId="49" fontId="0" fillId="0" borderId="0" xfId="0" applyNumberFormat="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43" fontId="0" fillId="0" borderId="0" xfId="0" applyNumberFormat="1" applyFont="1" applyAlignment="1" applyProtection="1">
      <alignment horizontal="center"/>
      <protection locked="0"/>
    </xf>
    <xf numFmtId="0" fontId="3" fillId="0" borderId="0" xfId="0" applyFont="1" applyAlignment="1" applyProtection="1">
      <alignment horizontal="center" vertical="center" wrapText="1"/>
      <protection locked="0"/>
    </xf>
    <xf numFmtId="0" fontId="4" fillId="0" borderId="0" xfId="0" applyNumberFormat="1" applyFont="1" applyAlignment="1" applyProtection="1">
      <alignment/>
      <protection/>
    </xf>
    <xf numFmtId="0" fontId="8" fillId="0" borderId="0" xfId="0" applyFont="1" applyAlignment="1">
      <alignment/>
    </xf>
    <xf numFmtId="0" fontId="8" fillId="0" borderId="0" xfId="0" applyFont="1" applyAlignment="1">
      <alignment horizontal="left"/>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4" fillId="0" borderId="0" xfId="0" applyFont="1" applyAlignment="1" applyProtection="1">
      <alignment/>
      <protection locked="0"/>
    </xf>
    <xf numFmtId="0" fontId="12" fillId="0" borderId="0" xfId="0" applyFont="1" applyAlignment="1">
      <alignment horizontal="left"/>
    </xf>
    <xf numFmtId="43" fontId="0" fillId="0" borderId="0" xfId="0" applyNumberFormat="1" applyAlignment="1" applyProtection="1">
      <alignment/>
      <protection locked="0"/>
    </xf>
    <xf numFmtId="43" fontId="11" fillId="0" borderId="1" xfId="19" applyFont="1" applyFill="1" applyBorder="1" applyAlignment="1" applyProtection="1">
      <alignment horizontal="center" vertical="center" wrapText="1"/>
      <protection/>
    </xf>
    <xf numFmtId="43" fontId="2" fillId="0" borderId="1" xfId="19" applyFont="1" applyFill="1" applyBorder="1" applyAlignment="1" applyProtection="1">
      <alignment horizontal="left" vertical="center" wrapText="1"/>
      <protection/>
    </xf>
    <xf numFmtId="0" fontId="0" fillId="0" borderId="0" xfId="0" applyBorder="1" applyAlignment="1">
      <alignment/>
    </xf>
    <xf numFmtId="0" fontId="0" fillId="0" borderId="0" xfId="0" applyAlignment="1">
      <alignment horizontal="right"/>
    </xf>
    <xf numFmtId="0" fontId="7" fillId="0" borderId="2" xfId="0" applyFont="1" applyFill="1" applyBorder="1" applyAlignment="1">
      <alignment horizontal="center" vertical="center" shrinkToFit="1"/>
    </xf>
    <xf numFmtId="0" fontId="1" fillId="0" borderId="0" xfId="0" applyFont="1" applyAlignment="1" applyProtection="1">
      <alignment horizontal="center"/>
      <protection/>
    </xf>
    <xf numFmtId="43" fontId="11" fillId="0" borderId="1" xfId="19" applyFont="1" applyFill="1" applyBorder="1" applyAlignment="1" applyProtection="1">
      <alignment horizontal="justify" vertical="center" wrapText="1"/>
      <protection/>
    </xf>
    <xf numFmtId="43" fontId="2" fillId="0" borderId="1" xfId="19" applyFont="1" applyFill="1" applyBorder="1" applyAlignment="1" applyProtection="1">
      <alignment horizontal="justify" vertical="center" wrapText="1"/>
      <protection/>
    </xf>
    <xf numFmtId="0" fontId="7" fillId="0" borderId="3" xfId="0" applyFont="1" applyFill="1" applyBorder="1" applyAlignment="1">
      <alignment horizontal="center" vertical="center" shrinkToFit="1"/>
    </xf>
    <xf numFmtId="0" fontId="15" fillId="0" borderId="0" xfId="0" applyFont="1" applyAlignment="1">
      <alignment/>
    </xf>
    <xf numFmtId="43" fontId="16" fillId="0" borderId="1" xfId="19" applyFont="1" applyFill="1" applyBorder="1" applyAlignment="1" applyProtection="1">
      <alignment horizontal="justify" vertical="center" wrapText="1"/>
      <protection/>
    </xf>
    <xf numFmtId="0" fontId="7" fillId="0" borderId="4" xfId="0" applyFont="1" applyBorder="1" applyAlignment="1" applyProtection="1">
      <alignment horizontal="center" vertical="center"/>
      <protection/>
    </xf>
    <xf numFmtId="0" fontId="7" fillId="0" borderId="5" xfId="0" applyFont="1" applyBorder="1" applyAlignment="1" applyProtection="1">
      <alignment horizontal="center" vertical="center"/>
      <protection/>
    </xf>
    <xf numFmtId="0" fontId="1"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7" fillId="0" borderId="5" xfId="0" applyFont="1" applyFill="1" applyBorder="1" applyAlignment="1">
      <alignment horizontal="center" vertical="center" shrinkToFit="1"/>
    </xf>
    <xf numFmtId="0" fontId="0" fillId="0" borderId="0" xfId="0" applyAlignment="1">
      <alignment wrapText="1"/>
    </xf>
    <xf numFmtId="0" fontId="13" fillId="0" borderId="6" xfId="0" applyFont="1" applyFill="1" applyBorder="1" applyAlignment="1">
      <alignment horizontal="right" vertical="center"/>
    </xf>
    <xf numFmtId="0" fontId="13" fillId="0" borderId="6" xfId="0" applyFont="1" applyFill="1" applyBorder="1" applyAlignment="1">
      <alignment horizontal="left" vertical="center"/>
    </xf>
    <xf numFmtId="0" fontId="1" fillId="0" borderId="0" xfId="0" applyFont="1" applyFill="1" applyBorder="1" applyAlignment="1">
      <alignment horizontal="center" vertical="center"/>
    </xf>
    <xf numFmtId="0" fontId="13" fillId="0" borderId="6" xfId="0" applyFont="1" applyFill="1" applyBorder="1" applyAlignment="1">
      <alignment vertical="center"/>
    </xf>
    <xf numFmtId="0" fontId="18" fillId="0" borderId="0" xfId="0" applyFont="1" applyAlignment="1">
      <alignment/>
    </xf>
    <xf numFmtId="0" fontId="18" fillId="0" borderId="0" xfId="0" applyFont="1" applyAlignment="1">
      <alignment horizontal="right"/>
    </xf>
    <xf numFmtId="0" fontId="18" fillId="0" borderId="0" xfId="0" applyFont="1" applyAlignment="1">
      <alignment vertical="center"/>
    </xf>
    <xf numFmtId="0" fontId="18" fillId="0" borderId="0" xfId="0" applyFont="1" applyAlignment="1">
      <alignment horizontal="right" vertical="center"/>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13" fillId="0" borderId="0" xfId="0" applyNumberFormat="1" applyFont="1" applyAlignment="1" applyProtection="1">
      <alignment horizontal="right" vertical="center"/>
      <protection/>
    </xf>
    <xf numFmtId="49" fontId="7" fillId="0" borderId="3" xfId="0" applyNumberFormat="1" applyFont="1" applyFill="1" applyBorder="1" applyAlignment="1">
      <alignment horizontal="center" vertical="center" wrapText="1"/>
    </xf>
    <xf numFmtId="49" fontId="13" fillId="0" borderId="6" xfId="0" applyNumberFormat="1" applyFont="1" applyFill="1" applyBorder="1" applyAlignment="1">
      <alignment horizontal="right" vertical="center"/>
    </xf>
    <xf numFmtId="0" fontId="20" fillId="0" borderId="0" xfId="0" applyFont="1" applyAlignment="1">
      <alignment/>
    </xf>
    <xf numFmtId="0" fontId="0" fillId="0" borderId="0" xfId="0" applyAlignment="1">
      <alignment horizontal="left"/>
    </xf>
    <xf numFmtId="190" fontId="22" fillId="0" borderId="1" xfId="0" applyNumberFormat="1" applyFont="1" applyBorder="1" applyAlignment="1" applyProtection="1">
      <alignment horizontal="right" vertical="center"/>
      <protection locked="0"/>
    </xf>
    <xf numFmtId="43" fontId="7" fillId="0" borderId="3" xfId="19" applyFont="1" applyFill="1" applyBorder="1" applyAlignment="1" applyProtection="1">
      <alignment horizontal="center" vertical="center" wrapText="1"/>
      <protection/>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8" xfId="0" applyFont="1" applyBorder="1" applyAlignment="1" applyProtection="1">
      <alignment horizontal="center" vertical="center"/>
      <protection/>
    </xf>
    <xf numFmtId="190" fontId="22" fillId="0" borderId="1" xfId="19" applyNumberFormat="1" applyFont="1" applyFill="1" applyBorder="1" applyAlignment="1" applyProtection="1">
      <alignment horizontal="right" vertical="center"/>
      <protection locked="0"/>
    </xf>
    <xf numFmtId="190" fontId="22" fillId="0" borderId="1" xfId="19" applyNumberFormat="1" applyFont="1" applyBorder="1" applyAlignment="1" applyProtection="1">
      <alignment horizontal="right" vertical="center"/>
      <protection locked="0"/>
    </xf>
    <xf numFmtId="0" fontId="2" fillId="0" borderId="9" xfId="0" applyFont="1" applyFill="1" applyBorder="1" applyAlignment="1">
      <alignment horizontal="center" vertical="center"/>
    </xf>
    <xf numFmtId="190" fontId="23" fillId="0" borderId="10" xfId="0" applyNumberFormat="1" applyFont="1" applyFill="1" applyBorder="1" applyAlignment="1" quotePrefix="1">
      <alignment horizontal="right" vertical="center"/>
    </xf>
    <xf numFmtId="10" fontId="23" fillId="0" borderId="10" xfId="0" applyNumberFormat="1" applyFont="1" applyFill="1" applyBorder="1" applyAlignment="1" quotePrefix="1">
      <alignment horizontal="right" vertical="center"/>
    </xf>
    <xf numFmtId="0" fontId="7" fillId="0" borderId="7" xfId="0" applyFont="1" applyBorder="1" applyAlignment="1" applyProtection="1">
      <alignment horizontal="center" vertical="center"/>
      <protection/>
    </xf>
    <xf numFmtId="0" fontId="8" fillId="0" borderId="0" xfId="0" applyFont="1" applyAlignment="1">
      <alignment/>
    </xf>
    <xf numFmtId="0" fontId="13" fillId="0" borderId="0" xfId="0" applyFont="1" applyFill="1" applyAlignment="1">
      <alignment horizontal="center" vertical="center"/>
    </xf>
    <xf numFmtId="49" fontId="13" fillId="0" borderId="0" xfId="0" applyNumberFormat="1" applyFont="1" applyAlignment="1" applyProtection="1">
      <alignment horizontal="center"/>
      <protection/>
    </xf>
    <xf numFmtId="49" fontId="13" fillId="0" borderId="0" xfId="0" applyNumberFormat="1" applyFont="1" applyBorder="1" applyAlignment="1" applyProtection="1">
      <alignment horizontal="right" vertical="center"/>
      <protection/>
    </xf>
    <xf numFmtId="0" fontId="13" fillId="0" borderId="0" xfId="0" applyFont="1" applyAlignment="1" applyProtection="1">
      <alignment horizontal="right" vertical="center"/>
      <protection/>
    </xf>
    <xf numFmtId="49" fontId="13" fillId="0" borderId="0" xfId="0" applyNumberFormat="1" applyFont="1" applyAlignment="1" applyProtection="1">
      <alignment horizontal="left" vertical="center"/>
      <protection/>
    </xf>
    <xf numFmtId="49" fontId="13" fillId="0" borderId="0" xfId="0" applyNumberFormat="1" applyFont="1" applyBorder="1" applyAlignment="1" applyProtection="1">
      <alignment horizontal="center"/>
      <protection/>
    </xf>
    <xf numFmtId="0" fontId="13" fillId="0" borderId="0" xfId="0" applyFont="1" applyFill="1" applyAlignment="1">
      <alignment horizontal="left" vertical="center"/>
    </xf>
    <xf numFmtId="0" fontId="1" fillId="0" borderId="0" xfId="0" applyFont="1" applyFill="1" applyAlignment="1">
      <alignment horizontal="right" vertical="center"/>
    </xf>
    <xf numFmtId="0" fontId="13"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right" vertical="center"/>
    </xf>
    <xf numFmtId="0" fontId="7" fillId="0" borderId="3" xfId="0" applyFont="1" applyFill="1" applyBorder="1" applyAlignment="1" applyProtection="1">
      <alignment horizontal="center" vertical="center" shrinkToFit="1"/>
      <protection/>
    </xf>
    <xf numFmtId="0" fontId="7" fillId="0" borderId="3" xfId="0" applyFont="1" applyFill="1" applyBorder="1" applyAlignment="1" applyProtection="1">
      <alignment horizontal="center" vertical="center" wrapText="1" shrinkToFit="1"/>
      <protection/>
    </xf>
    <xf numFmtId="0" fontId="7" fillId="0" borderId="2" xfId="0" applyFont="1" applyFill="1" applyBorder="1" applyAlignment="1" applyProtection="1">
      <alignment horizontal="center" vertical="center" wrapText="1" shrinkToFit="1"/>
      <protection/>
    </xf>
    <xf numFmtId="0" fontId="0" fillId="0" borderId="0" xfId="0" applyAlignment="1" applyProtection="1">
      <alignment/>
      <protection/>
    </xf>
    <xf numFmtId="0" fontId="13" fillId="0" borderId="6" xfId="0" applyFont="1" applyBorder="1" applyAlignment="1" applyProtection="1">
      <alignment horizontal="left" vertical="center"/>
      <protection/>
    </xf>
    <xf numFmtId="0" fontId="13" fillId="0" borderId="6" xfId="0" applyFont="1" applyBorder="1" applyAlignment="1" applyProtection="1">
      <alignment horizontal="right" vertical="center"/>
      <protection/>
    </xf>
    <xf numFmtId="43" fontId="13" fillId="0" borderId="6" xfId="0" applyNumberFormat="1" applyFont="1" applyFill="1" applyBorder="1" applyAlignment="1" applyProtection="1">
      <alignment vertical="center"/>
      <protection/>
    </xf>
    <xf numFmtId="0" fontId="7" fillId="0" borderId="2" xfId="0" applyFont="1" applyFill="1" applyBorder="1" applyAlignment="1" applyProtection="1">
      <alignment horizontal="center" vertical="center" shrinkToFit="1"/>
      <protection/>
    </xf>
    <xf numFmtId="190" fontId="22" fillId="0" borderId="1" xfId="0" applyNumberFormat="1" applyFont="1" applyFill="1" applyBorder="1" applyAlignment="1" applyProtection="1">
      <alignment horizontal="right" vertical="center" wrapText="1"/>
      <protection locked="0"/>
    </xf>
    <xf numFmtId="195" fontId="22" fillId="0" borderId="1" xfId="0" applyNumberFormat="1" applyFont="1" applyFill="1" applyBorder="1" applyAlignment="1" applyProtection="1">
      <alignment horizontal="right" vertical="center"/>
      <protection locked="0"/>
    </xf>
    <xf numFmtId="190" fontId="22" fillId="0" borderId="1" xfId="0" applyNumberFormat="1" applyFont="1" applyFill="1" applyBorder="1" applyAlignment="1" applyProtection="1">
      <alignment horizontal="right" vertical="center"/>
      <protection locked="0"/>
    </xf>
    <xf numFmtId="190" fontId="22" fillId="0" borderId="11" xfId="0" applyNumberFormat="1" applyFont="1" applyFill="1" applyBorder="1" applyAlignment="1" applyProtection="1">
      <alignment horizontal="right" vertical="center"/>
      <protection locked="0"/>
    </xf>
    <xf numFmtId="195" fontId="22" fillId="0" borderId="10" xfId="0" applyNumberFormat="1" applyFont="1" applyFill="1" applyBorder="1" applyAlignment="1" applyProtection="1">
      <alignment horizontal="right" vertical="center"/>
      <protection locked="0"/>
    </xf>
    <xf numFmtId="190" fontId="22" fillId="0" borderId="10" xfId="0" applyNumberFormat="1" applyFont="1" applyFill="1" applyBorder="1" applyAlignment="1" applyProtection="1">
      <alignment horizontal="right" vertical="center"/>
      <protection locked="0"/>
    </xf>
    <xf numFmtId="190" fontId="23" fillId="0" borderId="1" xfId="0" applyNumberFormat="1" applyFont="1" applyFill="1" applyBorder="1" applyAlignment="1" applyProtection="1">
      <alignment horizontal="right" vertical="center"/>
      <protection locked="0"/>
    </xf>
    <xf numFmtId="10" fontId="7" fillId="0" borderId="2" xfId="0" applyNumberFormat="1" applyFont="1" applyFill="1" applyBorder="1" applyAlignment="1" applyProtection="1">
      <alignment horizontal="center" vertical="center" shrinkToFit="1"/>
      <protection/>
    </xf>
    <xf numFmtId="0" fontId="24" fillId="0" borderId="0" xfId="0" applyFont="1" applyAlignment="1" applyProtection="1">
      <alignment horizontal="center"/>
      <protection/>
    </xf>
    <xf numFmtId="0" fontId="13" fillId="0" borderId="0" xfId="0" applyFont="1" applyAlignment="1" applyProtection="1">
      <alignment horizontal="center" vertical="center"/>
      <protection/>
    </xf>
    <xf numFmtId="0" fontId="7" fillId="0" borderId="4" xfId="0" applyFont="1" applyFill="1" applyBorder="1" applyAlignment="1" applyProtection="1">
      <alignment horizontal="center" vertical="center" shrinkToFit="1"/>
      <protection/>
    </xf>
    <xf numFmtId="0" fontId="2" fillId="0" borderId="9" xfId="0" applyFont="1" applyBorder="1" applyAlignment="1" applyProtection="1">
      <alignment horizontal="center" vertical="center"/>
      <protection/>
    </xf>
    <xf numFmtId="0" fontId="13" fillId="0" borderId="0" xfId="0" applyFont="1" applyAlignment="1" applyProtection="1">
      <alignment horizontal="left" vertical="center"/>
      <protection/>
    </xf>
    <xf numFmtId="0" fontId="13" fillId="0" borderId="0" xfId="0" applyFont="1" applyFill="1" applyAlignment="1" applyProtection="1">
      <alignment horizontal="center" vertical="center"/>
      <protection/>
    </xf>
    <xf numFmtId="0" fontId="13" fillId="0" borderId="0" xfId="0" applyFont="1" applyFill="1" applyAlignment="1" applyProtection="1">
      <alignment horizontal="right" vertical="center"/>
      <protection/>
    </xf>
    <xf numFmtId="0" fontId="7" fillId="0" borderId="5"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center" wrapText="1"/>
      <protection/>
    </xf>
    <xf numFmtId="10" fontId="22" fillId="0" borderId="1" xfId="0" applyNumberFormat="1" applyFont="1" applyFill="1" applyBorder="1" applyAlignment="1" applyProtection="1">
      <alignment horizontal="right" vertical="center"/>
      <protection locked="0"/>
    </xf>
    <xf numFmtId="190" fontId="22" fillId="0" borderId="13" xfId="0" applyNumberFormat="1" applyFont="1" applyFill="1" applyBorder="1" applyAlignment="1" applyProtection="1">
      <alignment horizontal="right" vertical="center"/>
      <protection locked="0"/>
    </xf>
    <xf numFmtId="190" fontId="22" fillId="0" borderId="1" xfId="0" applyNumberFormat="1" applyFont="1" applyFill="1" applyBorder="1" applyAlignment="1" applyProtection="1" quotePrefix="1">
      <alignment horizontal="right" vertical="center"/>
      <protection locked="0"/>
    </xf>
    <xf numFmtId="10" fontId="22" fillId="0" borderId="1" xfId="0" applyNumberFormat="1" applyFont="1" applyFill="1" applyBorder="1" applyAlignment="1" applyProtection="1" quotePrefix="1">
      <alignment horizontal="right" vertical="center"/>
      <protection locked="0"/>
    </xf>
    <xf numFmtId="190" fontId="22" fillId="0" borderId="1" xfId="0" applyNumberFormat="1" applyFont="1" applyFill="1" applyBorder="1" applyAlignment="1" applyProtection="1">
      <alignment horizontal="right" vertical="center" shrinkToFit="1"/>
      <protection locked="0"/>
    </xf>
    <xf numFmtId="49" fontId="1" fillId="0" borderId="0" xfId="0" applyNumberFormat="1" applyFont="1" applyAlignment="1" applyProtection="1">
      <alignment horizontal="center"/>
      <protection/>
    </xf>
    <xf numFmtId="43" fontId="11" fillId="0" borderId="10" xfId="19" applyFont="1" applyFill="1" applyBorder="1" applyAlignment="1" applyProtection="1">
      <alignment horizontal="center" vertical="center" wrapText="1"/>
      <protection/>
    </xf>
    <xf numFmtId="9" fontId="22" fillId="0" borderId="1" xfId="0" applyNumberFormat="1" applyFont="1" applyFill="1" applyBorder="1" applyAlignment="1" applyProtection="1">
      <alignment horizontal="right" vertical="center" shrinkToFit="1"/>
      <protection locked="0"/>
    </xf>
    <xf numFmtId="43" fontId="2" fillId="0" borderId="0" xfId="0" applyNumberFormat="1" applyFont="1" applyAlignment="1" applyProtection="1">
      <alignment/>
      <protection/>
    </xf>
    <xf numFmtId="0" fontId="2" fillId="0" borderId="0" xfId="0" applyFont="1" applyAlignment="1" applyProtection="1">
      <alignment horizontal="right"/>
      <protection/>
    </xf>
    <xf numFmtId="43" fontId="22" fillId="2" borderId="1" xfId="0" applyNumberFormat="1" applyFont="1" applyFill="1" applyBorder="1" applyAlignment="1" applyProtection="1">
      <alignment vertical="center"/>
      <protection/>
    </xf>
    <xf numFmtId="10" fontId="22" fillId="2" borderId="1" xfId="0" applyNumberFormat="1" applyFont="1" applyFill="1" applyBorder="1" applyAlignment="1" applyProtection="1">
      <alignment horizontal="right" vertical="center"/>
      <protection/>
    </xf>
    <xf numFmtId="190" fontId="22" fillId="2" borderId="1" xfId="0" applyNumberFormat="1" applyFont="1" applyFill="1" applyBorder="1" applyAlignment="1" applyProtection="1">
      <alignment horizontal="right" vertical="center"/>
      <protection/>
    </xf>
    <xf numFmtId="197" fontId="22" fillId="2" borderId="1" xfId="0" applyNumberFormat="1" applyFont="1" applyFill="1" applyBorder="1" applyAlignment="1" applyProtection="1">
      <alignment horizontal="right" vertical="center"/>
      <protection/>
    </xf>
    <xf numFmtId="190" fontId="23" fillId="2" borderId="1" xfId="0" applyNumberFormat="1" applyFont="1" applyFill="1" applyBorder="1" applyAlignment="1" applyProtection="1">
      <alignment horizontal="right" vertical="center"/>
      <protection/>
    </xf>
    <xf numFmtId="197" fontId="23" fillId="2" borderId="1" xfId="0" applyNumberFormat="1" applyFont="1" applyFill="1" applyBorder="1" applyAlignment="1" applyProtection="1">
      <alignment horizontal="right" vertical="center"/>
      <protection/>
    </xf>
    <xf numFmtId="190" fontId="22" fillId="2" borderId="1" xfId="0" applyNumberFormat="1" applyFont="1" applyFill="1" applyBorder="1" applyAlignment="1" applyProtection="1">
      <alignment horizontal="right" vertical="center"/>
      <protection locked="0"/>
    </xf>
    <xf numFmtId="190" fontId="23" fillId="2" borderId="10" xfId="0" applyNumberFormat="1" applyFont="1" applyFill="1" applyBorder="1" applyAlignment="1" applyProtection="1">
      <alignment horizontal="right" vertical="center"/>
      <protection/>
    </xf>
    <xf numFmtId="10" fontId="22" fillId="2" borderId="13" xfId="0" applyNumberFormat="1" applyFont="1" applyFill="1" applyBorder="1" applyAlignment="1" applyProtection="1">
      <alignment horizontal="right" vertical="center"/>
      <protection/>
    </xf>
    <xf numFmtId="197" fontId="22" fillId="2" borderId="13" xfId="0" applyNumberFormat="1" applyFont="1" applyFill="1" applyBorder="1" applyAlignment="1" applyProtection="1">
      <alignment horizontal="right" vertical="center"/>
      <protection/>
    </xf>
    <xf numFmtId="197" fontId="23" fillId="2" borderId="13" xfId="0" applyNumberFormat="1" applyFont="1" applyFill="1" applyBorder="1" applyAlignment="1" applyProtection="1">
      <alignment horizontal="right" vertical="center"/>
      <protection/>
    </xf>
    <xf numFmtId="190" fontId="23" fillId="2" borderId="1" xfId="0" applyNumberFormat="1" applyFont="1" applyFill="1" applyBorder="1" applyAlignment="1" applyProtection="1">
      <alignment horizontal="right" vertical="center"/>
      <protection hidden="1"/>
    </xf>
    <xf numFmtId="190" fontId="22" fillId="2" borderId="1" xfId="0" applyNumberFormat="1" applyFont="1" applyFill="1" applyBorder="1" applyAlignment="1" applyProtection="1">
      <alignment horizontal="right" vertical="center"/>
      <protection hidden="1"/>
    </xf>
    <xf numFmtId="190" fontId="23" fillId="2" borderId="1" xfId="0" applyNumberFormat="1" applyFont="1" applyFill="1" applyBorder="1" applyAlignment="1">
      <alignment horizontal="right" vertical="center"/>
    </xf>
    <xf numFmtId="197" fontId="22" fillId="2" borderId="14" xfId="0" applyNumberFormat="1" applyFont="1" applyFill="1" applyBorder="1" applyAlignment="1" applyProtection="1">
      <alignment horizontal="right" vertical="center"/>
      <protection/>
    </xf>
    <xf numFmtId="190" fontId="22" fillId="2" borderId="1" xfId="0" applyNumberFormat="1" applyFont="1" applyFill="1" applyBorder="1" applyAlignment="1">
      <alignment horizontal="right" vertical="center"/>
    </xf>
    <xf numFmtId="197" fontId="23" fillId="2" borderId="13" xfId="0" applyNumberFormat="1" applyFont="1" applyFill="1" applyBorder="1" applyAlignment="1">
      <alignment horizontal="right" vertical="center" shrinkToFit="1"/>
    </xf>
    <xf numFmtId="197" fontId="22" fillId="2" borderId="13" xfId="0" applyNumberFormat="1" applyFont="1" applyFill="1" applyBorder="1" applyAlignment="1">
      <alignment horizontal="right" vertical="center" shrinkToFit="1"/>
    </xf>
    <xf numFmtId="190" fontId="22" fillId="2" borderId="1" xfId="19" applyNumberFormat="1" applyFont="1" applyFill="1" applyBorder="1" applyAlignment="1" applyProtection="1">
      <alignment horizontal="right" vertical="center"/>
      <protection/>
    </xf>
    <xf numFmtId="190" fontId="23" fillId="2" borderId="10" xfId="19" applyNumberFormat="1" applyFont="1" applyFill="1" applyBorder="1" applyAlignment="1" applyProtection="1">
      <alignment horizontal="right" vertical="center"/>
      <protection/>
    </xf>
    <xf numFmtId="197" fontId="22" fillId="2" borderId="13" xfId="19" applyNumberFormat="1" applyFont="1" applyFill="1" applyBorder="1" applyAlignment="1" applyProtection="1">
      <alignment horizontal="right" vertical="center"/>
      <protection/>
    </xf>
    <xf numFmtId="190" fontId="23" fillId="2" borderId="10" xfId="19" applyNumberFormat="1" applyFont="1" applyFill="1" applyBorder="1" applyAlignment="1" applyProtection="1">
      <alignment horizontal="right" vertical="center"/>
      <protection locked="0"/>
    </xf>
    <xf numFmtId="197" fontId="22" fillId="2" borderId="13" xfId="19" applyNumberFormat="1" applyFont="1" applyFill="1" applyBorder="1" applyAlignment="1" applyProtection="1">
      <alignment horizontal="right" vertical="center" wrapText="1"/>
      <protection/>
    </xf>
    <xf numFmtId="190" fontId="22" fillId="2" borderId="13" xfId="0" applyNumberFormat="1" applyFont="1" applyFill="1" applyBorder="1" applyAlignment="1">
      <alignment horizontal="right" vertical="center"/>
    </xf>
    <xf numFmtId="190" fontId="23" fillId="2" borderId="14" xfId="0" applyNumberFormat="1" applyFont="1" applyFill="1" applyBorder="1" applyAlignment="1">
      <alignment horizontal="right" vertical="center"/>
    </xf>
    <xf numFmtId="190" fontId="23" fillId="2" borderId="10" xfId="0" applyNumberFormat="1" applyFont="1" applyFill="1" applyBorder="1" applyAlignment="1">
      <alignment horizontal="right" vertical="center"/>
    </xf>
    <xf numFmtId="190" fontId="22" fillId="2" borderId="1" xfId="0" applyNumberFormat="1" applyFont="1" applyFill="1" applyBorder="1" applyAlignment="1">
      <alignment horizontal="right" vertical="center" shrinkToFit="1"/>
    </xf>
    <xf numFmtId="197" fontId="22" fillId="2" borderId="13" xfId="0" applyNumberFormat="1" applyFont="1" applyFill="1" applyBorder="1" applyAlignment="1">
      <alignment horizontal="right" vertical="center"/>
    </xf>
    <xf numFmtId="197" fontId="23" fillId="2" borderId="14" xfId="0" applyNumberFormat="1" applyFont="1" applyFill="1" applyBorder="1" applyAlignment="1">
      <alignment horizontal="right" vertical="center"/>
    </xf>
    <xf numFmtId="9" fontId="22" fillId="2" borderId="11" xfId="0" applyNumberFormat="1" applyFont="1" applyFill="1" applyBorder="1" applyAlignment="1">
      <alignment horizontal="right" vertical="center"/>
    </xf>
    <xf numFmtId="190" fontId="23" fillId="2" borderId="10" xfId="0" applyNumberFormat="1" applyFont="1" applyFill="1" applyBorder="1" applyAlignment="1">
      <alignment horizontal="right" vertical="center" shrinkToFit="1"/>
    </xf>
    <xf numFmtId="197" fontId="23" fillId="2" borderId="13" xfId="19" applyNumberFormat="1" applyFont="1" applyFill="1" applyBorder="1" applyAlignment="1" applyProtection="1">
      <alignment horizontal="right" vertical="center"/>
      <protection/>
    </xf>
    <xf numFmtId="197" fontId="23" fillId="2" borderId="13" xfId="19" applyNumberFormat="1" applyFont="1" applyFill="1" applyBorder="1" applyAlignment="1" applyProtection="1">
      <alignment horizontal="right" vertical="center" wrapText="1"/>
      <protection/>
    </xf>
    <xf numFmtId="190" fontId="23" fillId="2" borderId="10" xfId="0" applyNumberFormat="1" applyFont="1" applyFill="1" applyBorder="1" applyAlignment="1" quotePrefix="1">
      <alignment horizontal="right" vertical="center"/>
    </xf>
    <xf numFmtId="197" fontId="23" fillId="2" borderId="14" xfId="0" applyNumberFormat="1" applyFont="1" applyFill="1" applyBorder="1" applyAlignment="1" applyProtection="1">
      <alignment horizontal="right" vertical="center"/>
      <protection/>
    </xf>
    <xf numFmtId="41" fontId="2" fillId="0" borderId="13" xfId="0" applyNumberFormat="1" applyFont="1" applyFill="1" applyBorder="1" applyAlignment="1" applyProtection="1">
      <alignment horizontal="left" vertical="center" wrapText="1"/>
      <protection locked="0"/>
    </xf>
    <xf numFmtId="41" fontId="11" fillId="0" borderId="14" xfId="0" applyNumberFormat="1" applyFont="1" applyFill="1" applyBorder="1" applyAlignment="1">
      <alignment horizontal="left" vertical="center" wrapText="1"/>
    </xf>
    <xf numFmtId="190" fontId="23" fillId="2" borderId="1" xfId="0" applyNumberFormat="1" applyFont="1" applyFill="1" applyBorder="1" applyAlignment="1" applyProtection="1">
      <alignment horizontal="right" vertical="center" wrapText="1"/>
      <protection/>
    </xf>
    <xf numFmtId="0" fontId="11" fillId="2" borderId="8" xfId="0" applyNumberFormat="1" applyFont="1" applyFill="1" applyBorder="1" applyAlignment="1" applyProtection="1">
      <alignment horizontal="center" vertical="center" shrinkToFit="1"/>
      <protection/>
    </xf>
    <xf numFmtId="0" fontId="2" fillId="0" borderId="8" xfId="0" applyNumberFormat="1" applyFont="1" applyFill="1" applyBorder="1" applyAlignment="1" applyProtection="1">
      <alignment horizontal="center" vertical="center" shrinkToFit="1"/>
      <protection locked="0"/>
    </xf>
    <xf numFmtId="0" fontId="11" fillId="2" borderId="8"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190" fontId="11" fillId="2" borderId="13" xfId="0" applyNumberFormat="1" applyFont="1" applyFill="1" applyBorder="1" applyAlignment="1" applyProtection="1">
      <alignment vertical="center" wrapText="1"/>
      <protection/>
    </xf>
    <xf numFmtId="190" fontId="2" fillId="0" borderId="13" xfId="0" applyNumberFormat="1" applyFont="1" applyFill="1" applyBorder="1" applyAlignment="1" applyProtection="1">
      <alignment vertical="center" wrapText="1"/>
      <protection locked="0"/>
    </xf>
    <xf numFmtId="190" fontId="2" fillId="0" borderId="16" xfId="0" applyNumberFormat="1" applyFont="1" applyFill="1" applyBorder="1" applyAlignment="1" applyProtection="1">
      <alignment vertical="center" wrapText="1"/>
      <protection locked="0"/>
    </xf>
    <xf numFmtId="190" fontId="23" fillId="2" borderId="8" xfId="0" applyNumberFormat="1" applyFont="1" applyFill="1" applyBorder="1" applyAlignment="1" applyProtection="1">
      <alignment horizontal="right" vertical="center" shrinkToFit="1"/>
      <protection/>
    </xf>
    <xf numFmtId="0" fontId="11" fillId="2" borderId="15" xfId="0" applyNumberFormat="1" applyFont="1" applyFill="1" applyBorder="1" applyAlignment="1" applyProtection="1">
      <alignment horizontal="center" vertical="center"/>
      <protection/>
    </xf>
    <xf numFmtId="190" fontId="23" fillId="2" borderId="11" xfId="0" applyNumberFormat="1" applyFont="1" applyFill="1" applyBorder="1" applyAlignment="1" applyProtection="1">
      <alignment horizontal="right" vertical="center"/>
      <protection/>
    </xf>
    <xf numFmtId="0" fontId="11" fillId="2" borderId="11" xfId="0" applyNumberFormat="1" applyFont="1" applyFill="1" applyBorder="1" applyAlignment="1" applyProtection="1">
      <alignment horizontal="center" vertical="center" wrapText="1"/>
      <protection/>
    </xf>
    <xf numFmtId="190" fontId="11" fillId="2" borderId="16" xfId="0" applyNumberFormat="1" applyFont="1" applyFill="1" applyBorder="1" applyAlignment="1" applyProtection="1">
      <alignment vertical="center" wrapText="1"/>
      <protection/>
    </xf>
    <xf numFmtId="0" fontId="11" fillId="2" borderId="9" xfId="0" applyNumberFormat="1" applyFont="1" applyFill="1" applyBorder="1" applyAlignment="1" applyProtection="1">
      <alignment horizontal="center" vertical="center" shrinkToFit="1"/>
      <protection/>
    </xf>
    <xf numFmtId="0" fontId="11" fillId="2" borderId="10" xfId="0" applyNumberFormat="1" applyFont="1" applyFill="1" applyBorder="1" applyAlignment="1" applyProtection="1">
      <alignment horizontal="center" vertical="center" wrapText="1"/>
      <protection/>
    </xf>
    <xf numFmtId="190" fontId="11" fillId="2" borderId="14" xfId="0" applyNumberFormat="1" applyFont="1" applyFill="1" applyBorder="1" applyAlignment="1" applyProtection="1">
      <alignment vertical="center" wrapText="1"/>
      <protection/>
    </xf>
    <xf numFmtId="190" fontId="22" fillId="2" borderId="1" xfId="0" applyNumberFormat="1" applyFont="1" applyFill="1" applyBorder="1" applyAlignment="1" applyProtection="1">
      <alignment horizontal="right" vertical="center" shrinkToFit="1"/>
      <protection/>
    </xf>
    <xf numFmtId="0" fontId="7" fillId="0" borderId="5" xfId="0" applyFont="1" applyBorder="1" applyAlignment="1" applyProtection="1">
      <alignment horizontal="center" vertical="center" wrapText="1"/>
      <protection/>
    </xf>
    <xf numFmtId="0" fontId="11" fillId="0" borderId="17" xfId="0" applyFont="1" applyFill="1" applyBorder="1" applyAlignment="1" applyProtection="1">
      <alignment horizontal="left" vertical="center"/>
      <protection/>
    </xf>
    <xf numFmtId="0" fontId="11" fillId="0" borderId="8" xfId="0" applyFont="1" applyFill="1" applyBorder="1" applyAlignment="1" applyProtection="1">
      <alignment horizontal="left" vertical="center"/>
      <protection/>
    </xf>
    <xf numFmtId="43" fontId="13" fillId="2" borderId="6" xfId="0" applyNumberFormat="1" applyFont="1" applyFill="1" applyBorder="1" applyAlignment="1" applyProtection="1">
      <alignment horizontal="left" vertical="center"/>
      <protection/>
    </xf>
    <xf numFmtId="49" fontId="13" fillId="0" borderId="0" xfId="0" applyNumberFormat="1" applyFont="1" applyAlignment="1" applyProtection="1">
      <alignment horizontal="left" vertical="center"/>
      <protection/>
    </xf>
    <xf numFmtId="0" fontId="2" fillId="0" borderId="17" xfId="0" applyFont="1" applyFill="1" applyBorder="1" applyAlignment="1" applyProtection="1">
      <alignment horizontal="left" vertical="center"/>
      <protection/>
    </xf>
    <xf numFmtId="0" fontId="11" fillId="0" borderId="10" xfId="0" applyFont="1" applyFill="1" applyBorder="1" applyAlignment="1" applyProtection="1">
      <alignment horizontal="center" vertical="center" wrapText="1"/>
      <protection/>
    </xf>
    <xf numFmtId="49" fontId="1" fillId="0" borderId="0" xfId="0" applyNumberFormat="1" applyFont="1" applyAlignment="1" applyProtection="1">
      <alignment horizontal="center" vertical="center"/>
      <protection/>
    </xf>
    <xf numFmtId="0" fontId="7" fillId="0" borderId="18" xfId="0" applyFont="1" applyBorder="1" applyAlignment="1" applyProtection="1">
      <alignment horizontal="center" vertical="center" wrapText="1"/>
      <protection/>
    </xf>
    <xf numFmtId="0" fontId="14" fillId="0" borderId="19" xfId="0" applyFont="1" applyBorder="1" applyAlignment="1" applyProtection="1">
      <alignment horizontal="left"/>
      <protection/>
    </xf>
    <xf numFmtId="0" fontId="11" fillId="0" borderId="9" xfId="0" applyFont="1" applyFill="1" applyBorder="1" applyAlignment="1" applyProtection="1">
      <alignment horizontal="center" vertical="center" wrapText="1"/>
      <protection/>
    </xf>
    <xf numFmtId="0" fontId="8" fillId="0" borderId="0" xfId="0" applyFont="1" applyAlignment="1">
      <alignment horizontal="left"/>
    </xf>
    <xf numFmtId="0" fontId="8" fillId="0" borderId="0" xfId="0" applyFont="1" applyBorder="1" applyAlignment="1">
      <alignment horizontal="left"/>
    </xf>
    <xf numFmtId="0" fontId="19" fillId="0" borderId="0" xfId="0" applyFont="1" applyAlignment="1">
      <alignment horizontal="center"/>
    </xf>
    <xf numFmtId="0" fontId="21" fillId="0" borderId="0" xfId="0" applyFont="1" applyAlignment="1">
      <alignment horizontal="center"/>
    </xf>
    <xf numFmtId="0" fontId="13" fillId="0" borderId="0" xfId="0" applyFont="1" applyAlignment="1" applyProtection="1">
      <alignment horizontal="right" vertical="center"/>
      <protection/>
    </xf>
    <xf numFmtId="0" fontId="13" fillId="0" borderId="6" xfId="0" applyFont="1" applyBorder="1" applyAlignment="1" applyProtection="1">
      <alignment horizontal="right" vertical="center"/>
      <protection/>
    </xf>
    <xf numFmtId="31" fontId="13" fillId="0" borderId="0" xfId="0" applyNumberFormat="1" applyFont="1" applyAlignment="1" applyProtection="1">
      <alignment horizontal="left" vertical="center" indent="1"/>
      <protection/>
    </xf>
    <xf numFmtId="0" fontId="13" fillId="0" borderId="0" xfId="0" applyNumberFormat="1" applyFont="1" applyAlignment="1" applyProtection="1">
      <alignment horizontal="left" vertical="center" indent="1"/>
      <protection/>
    </xf>
    <xf numFmtId="0" fontId="1" fillId="0" borderId="0" xfId="0" applyFont="1" applyAlignment="1" applyProtection="1">
      <alignment horizontal="center" vertical="center"/>
      <protection/>
    </xf>
    <xf numFmtId="43" fontId="13" fillId="3" borderId="6" xfId="0" applyNumberFormat="1" applyFont="1" applyFill="1" applyBorder="1" applyAlignment="1" applyProtection="1">
      <alignment horizontal="left" vertical="center"/>
      <protection/>
    </xf>
    <xf numFmtId="43" fontId="7" fillId="0" borderId="7" xfId="19" applyFont="1" applyFill="1" applyBorder="1" applyAlignment="1" applyProtection="1">
      <alignment horizontal="center" vertical="center"/>
      <protection/>
    </xf>
    <xf numFmtId="43" fontId="7" fillId="0" borderId="3" xfId="19" applyFont="1" applyFill="1" applyBorder="1" applyAlignment="1" applyProtection="1">
      <alignment horizontal="center" vertical="center"/>
      <protection/>
    </xf>
    <xf numFmtId="0" fontId="11" fillId="0" borderId="8" xfId="0" applyFont="1" applyFill="1" applyBorder="1" applyAlignment="1" applyProtection="1">
      <alignment horizontal="left" vertical="center" wrapText="1"/>
      <protection/>
    </xf>
    <xf numFmtId="0" fontId="11" fillId="0" borderId="1" xfId="0" applyFont="1" applyFill="1" applyBorder="1" applyAlignment="1" applyProtection="1">
      <alignment horizontal="left" vertical="center" wrapText="1"/>
      <protection/>
    </xf>
    <xf numFmtId="0" fontId="2" fillId="0" borderId="8" xfId="0" applyFont="1" applyFill="1" applyBorder="1" applyAlignment="1" applyProtection="1">
      <alignment horizontal="left" vertical="center" wrapText="1"/>
      <protection/>
    </xf>
    <xf numFmtId="0" fontId="2" fillId="0" borderId="1" xfId="0" applyFont="1" applyFill="1" applyBorder="1" applyAlignment="1" applyProtection="1">
      <alignment horizontal="left" vertical="center" wrapText="1"/>
      <protection/>
    </xf>
    <xf numFmtId="0" fontId="16" fillId="0" borderId="8" xfId="0" applyFont="1" applyFill="1" applyBorder="1" applyAlignment="1" applyProtection="1">
      <alignment horizontal="left" vertical="center" wrapText="1"/>
      <protection/>
    </xf>
    <xf numFmtId="0" fontId="16" fillId="0" borderId="1" xfId="0" applyFont="1" applyFill="1" applyBorder="1" applyAlignment="1" applyProtection="1">
      <alignment horizontal="left" vertical="center" wrapText="1"/>
      <protection/>
    </xf>
    <xf numFmtId="0" fontId="0" fillId="0" borderId="8" xfId="0" applyBorder="1" applyAlignment="1" applyProtection="1">
      <alignment horizontal="left"/>
      <protection/>
    </xf>
    <xf numFmtId="0" fontId="0" fillId="0" borderId="1" xfId="0" applyBorder="1" applyAlignment="1" applyProtection="1">
      <alignment horizontal="left"/>
      <protection/>
    </xf>
    <xf numFmtId="0" fontId="11" fillId="0" borderId="8"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wrapText="1"/>
      <protection/>
    </xf>
    <xf numFmtId="0" fontId="2" fillId="0" borderId="8"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9" xfId="0" applyFont="1" applyFill="1" applyBorder="1" applyAlignment="1" applyProtection="1">
      <alignment horizontal="left" vertical="center"/>
      <protection/>
    </xf>
    <xf numFmtId="49" fontId="1" fillId="0" borderId="0" xfId="0" applyNumberFormat="1" applyFont="1" applyBorder="1" applyAlignment="1" applyProtection="1">
      <alignment horizontal="center" vertical="center"/>
      <protection/>
    </xf>
    <xf numFmtId="49" fontId="13" fillId="0" borderId="0" xfId="0" applyNumberFormat="1" applyFont="1" applyBorder="1" applyAlignment="1" applyProtection="1">
      <alignment horizontal="right" vertical="center"/>
      <protection/>
    </xf>
    <xf numFmtId="0" fontId="7" fillId="0" borderId="18" xfId="0" applyFont="1" applyBorder="1" applyAlignment="1" applyProtection="1">
      <alignment horizontal="center" vertical="center"/>
      <protection/>
    </xf>
    <xf numFmtId="0" fontId="7" fillId="0" borderId="5" xfId="0" applyFont="1" applyBorder="1" applyAlignment="1" applyProtection="1">
      <alignment horizontal="center" vertical="center"/>
      <protection/>
    </xf>
    <xf numFmtId="0" fontId="11" fillId="0" borderId="17" xfId="0" applyFont="1" applyBorder="1" applyAlignment="1" applyProtection="1">
      <alignment horizontal="left" vertical="center"/>
      <protection/>
    </xf>
    <xf numFmtId="0" fontId="11" fillId="0" borderId="8"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8"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11" fillId="0" borderId="9" xfId="0" applyFont="1" applyBorder="1" applyAlignment="1" applyProtection="1">
      <alignment horizontal="left" vertical="center"/>
      <protection/>
    </xf>
    <xf numFmtId="49" fontId="11" fillId="0" borderId="17" xfId="0" applyNumberFormat="1" applyFont="1" applyFill="1" applyBorder="1" applyAlignment="1" applyProtection="1">
      <alignment horizontal="left" vertical="center" shrinkToFit="1"/>
      <protection/>
    </xf>
    <xf numFmtId="49" fontId="11" fillId="0" borderId="8" xfId="0" applyNumberFormat="1" applyFont="1" applyFill="1" applyBorder="1" applyAlignment="1" applyProtection="1">
      <alignment horizontal="left" vertical="center" shrinkToFit="1"/>
      <protection/>
    </xf>
    <xf numFmtId="49" fontId="2" fillId="0" borderId="17" xfId="0" applyNumberFormat="1" applyFont="1" applyFill="1" applyBorder="1" applyAlignment="1" applyProtection="1">
      <alignment horizontal="left" vertical="center" shrinkToFit="1"/>
      <protection locked="0"/>
    </xf>
    <xf numFmtId="49" fontId="2" fillId="0" borderId="8" xfId="0" applyNumberFormat="1" applyFont="1" applyFill="1" applyBorder="1" applyAlignment="1" applyProtection="1">
      <alignment horizontal="left" vertical="center" shrinkToFit="1"/>
      <protection locked="0"/>
    </xf>
    <xf numFmtId="0" fontId="11" fillId="0" borderId="17" xfId="0" applyFont="1" applyFill="1" applyBorder="1" applyAlignment="1" applyProtection="1">
      <alignment horizontal="center" vertical="center"/>
      <protection/>
    </xf>
    <xf numFmtId="0" fontId="11" fillId="0" borderId="8" xfId="0" applyFont="1" applyFill="1" applyBorder="1" applyAlignment="1" applyProtection="1">
      <alignment horizontal="center" vertical="center"/>
      <protection/>
    </xf>
    <xf numFmtId="0" fontId="14" fillId="0" borderId="19" xfId="0" applyFont="1" applyBorder="1" applyAlignment="1" applyProtection="1">
      <alignment horizontal="left" wrapText="1"/>
      <protection/>
    </xf>
    <xf numFmtId="49" fontId="11" fillId="0" borderId="20" xfId="0" applyNumberFormat="1" applyFont="1" applyFill="1" applyBorder="1" applyAlignment="1" applyProtection="1">
      <alignment horizontal="center" vertical="center" shrinkToFit="1"/>
      <protection/>
    </xf>
    <xf numFmtId="0" fontId="11" fillId="0" borderId="9" xfId="0" applyFont="1" applyBorder="1" applyAlignment="1" applyProtection="1">
      <alignment horizontal="center" vertical="center"/>
      <protection/>
    </xf>
    <xf numFmtId="0" fontId="2" fillId="0" borderId="17" xfId="0" applyFont="1" applyFill="1" applyBorder="1" applyAlignment="1" applyProtection="1">
      <alignment horizontal="left" vertical="center" indent="2"/>
      <protection locked="0"/>
    </xf>
    <xf numFmtId="0" fontId="2" fillId="0" borderId="8" xfId="0" applyFont="1" applyFill="1" applyBorder="1" applyAlignment="1" applyProtection="1">
      <alignment horizontal="left" vertical="center" indent="2"/>
      <protection locked="0"/>
    </xf>
    <xf numFmtId="0" fontId="1" fillId="0" borderId="0" xfId="0" applyFont="1" applyFill="1" applyBorder="1" applyAlignment="1">
      <alignment horizontal="center" vertical="center"/>
    </xf>
    <xf numFmtId="0" fontId="7" fillId="0" borderId="18" xfId="0" applyFont="1" applyFill="1" applyBorder="1" applyAlignment="1" applyProtection="1">
      <alignment horizontal="center" vertical="center"/>
      <protection/>
    </xf>
    <xf numFmtId="0" fontId="7" fillId="0" borderId="5" xfId="0" applyFont="1" applyFill="1" applyBorder="1" applyAlignment="1" applyProtection="1">
      <alignment horizontal="center" vertical="center"/>
      <protection/>
    </xf>
    <xf numFmtId="0" fontId="13" fillId="0" borderId="0" xfId="0" applyFont="1" applyFill="1" applyBorder="1" applyAlignment="1">
      <alignment horizontal="center" vertical="center"/>
    </xf>
    <xf numFmtId="43" fontId="13" fillId="2" borderId="6" xfId="0" applyNumberFormat="1" applyFont="1" applyFill="1" applyBorder="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14" fillId="0" borderId="19" xfId="0" applyFont="1" applyBorder="1" applyAlignment="1">
      <alignment horizontal="left"/>
    </xf>
    <xf numFmtId="0" fontId="2" fillId="0" borderId="17" xfId="0" applyFont="1" applyFill="1" applyBorder="1" applyAlignment="1" applyProtection="1">
      <alignment horizontal="left" vertical="center" indent="3"/>
      <protection locked="0"/>
    </xf>
    <xf numFmtId="0" fontId="2" fillId="0" borderId="8" xfId="0" applyFont="1" applyFill="1" applyBorder="1" applyAlignment="1" applyProtection="1">
      <alignment horizontal="left" vertical="center" indent="3"/>
      <protection locked="0"/>
    </xf>
    <xf numFmtId="0" fontId="2" fillId="0" borderId="20" xfId="0" applyFont="1" applyFill="1" applyBorder="1" applyAlignment="1" applyProtection="1">
      <alignment horizontal="left" vertical="center" indent="3"/>
      <protection locked="0"/>
    </xf>
    <xf numFmtId="0" fontId="2" fillId="0" borderId="9" xfId="0" applyFont="1" applyFill="1" applyBorder="1" applyAlignment="1" applyProtection="1">
      <alignment horizontal="left" vertical="center" indent="3"/>
      <protection locked="0"/>
    </xf>
    <xf numFmtId="0" fontId="14" fillId="0" borderId="0" xfId="0" applyFont="1" applyFill="1" applyBorder="1" applyAlignment="1">
      <alignment horizontal="left"/>
    </xf>
    <xf numFmtId="0" fontId="14" fillId="0" borderId="19" xfId="0" applyFont="1" applyFill="1" applyBorder="1" applyAlignment="1">
      <alignment horizontal="left"/>
    </xf>
    <xf numFmtId="0" fontId="1" fillId="0" borderId="0" xfId="0" applyFont="1" applyFill="1" applyAlignment="1">
      <alignment horizontal="center" vertical="center"/>
    </xf>
    <xf numFmtId="0" fontId="7" fillId="0" borderId="18"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11" fillId="0" borderId="17" xfId="0" applyFont="1" applyFill="1" applyBorder="1" applyAlignment="1">
      <alignment horizontal="left" vertical="center"/>
    </xf>
    <xf numFmtId="0" fontId="11" fillId="0" borderId="8" xfId="0" applyFont="1" applyFill="1" applyBorder="1" applyAlignment="1">
      <alignment horizontal="left" vertical="center"/>
    </xf>
    <xf numFmtId="0" fontId="2" fillId="0" borderId="17" xfId="0" applyFont="1" applyFill="1" applyBorder="1" applyAlignment="1">
      <alignment horizontal="left" vertical="center"/>
    </xf>
    <xf numFmtId="0" fontId="2" fillId="0" borderId="8" xfId="0" applyFont="1" applyFill="1" applyBorder="1" applyAlignment="1">
      <alignment horizontal="left" vertical="center"/>
    </xf>
    <xf numFmtId="0" fontId="2" fillId="0" borderId="20" xfId="0" applyFont="1" applyFill="1" applyBorder="1" applyAlignment="1">
      <alignment horizontal="left" vertical="center"/>
    </xf>
    <xf numFmtId="0" fontId="2" fillId="0" borderId="9" xfId="0" applyFont="1" applyFill="1" applyBorder="1" applyAlignment="1">
      <alignment horizontal="left" vertical="center"/>
    </xf>
    <xf numFmtId="0" fontId="7" fillId="0" borderId="17" xfId="0" applyFont="1" applyBorder="1" applyAlignment="1" applyProtection="1">
      <alignment horizontal="left" vertical="center"/>
      <protection/>
    </xf>
    <xf numFmtId="0" fontId="7" fillId="0" borderId="8"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7" fillId="0" borderId="9" xfId="0" applyFont="1" applyBorder="1" applyAlignment="1" applyProtection="1">
      <alignment horizontal="left" vertical="center"/>
      <protection/>
    </xf>
    <xf numFmtId="49" fontId="2" fillId="0" borderId="13" xfId="0" applyNumberFormat="1" applyFont="1" applyFill="1" applyBorder="1" applyAlignment="1" applyProtection="1">
      <alignment horizontal="left" vertical="center" indent="2"/>
      <protection locked="0"/>
    </xf>
    <xf numFmtId="49" fontId="2" fillId="0" borderId="8" xfId="0" applyNumberFormat="1" applyFont="1" applyFill="1" applyBorder="1" applyAlignment="1" applyProtection="1">
      <alignment horizontal="left" vertical="center" indent="2"/>
      <protection locked="0"/>
    </xf>
    <xf numFmtId="0" fontId="1" fillId="0" borderId="0" xfId="0" applyFont="1" applyFill="1" applyAlignment="1" applyProtection="1">
      <alignment horizontal="center" vertical="center"/>
      <protection/>
    </xf>
    <xf numFmtId="0" fontId="11" fillId="0" borderId="13"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7" fillId="0" borderId="2" xfId="0" applyFont="1" applyBorder="1" applyAlignment="1" applyProtection="1">
      <alignment horizontal="center" vertical="center"/>
      <protection/>
    </xf>
    <xf numFmtId="49" fontId="11" fillId="0" borderId="14" xfId="0" applyNumberFormat="1" applyFont="1" applyFill="1" applyBorder="1" applyAlignment="1" applyProtection="1">
      <alignment horizontal="center" vertical="center"/>
      <protection/>
    </xf>
    <xf numFmtId="49" fontId="11" fillId="0" borderId="9" xfId="0" applyNumberFormat="1" applyFont="1" applyFill="1" applyBorder="1" applyAlignment="1" applyProtection="1">
      <alignment horizontal="center" vertical="center"/>
      <protection/>
    </xf>
    <xf numFmtId="0" fontId="13" fillId="0" borderId="6" xfId="0" applyFont="1" applyBorder="1" applyAlignment="1" applyProtection="1">
      <alignment horizontal="left" vertical="center"/>
      <protection/>
    </xf>
    <xf numFmtId="49" fontId="2" fillId="0" borderId="13" xfId="0" applyNumberFormat="1" applyFont="1" applyFill="1" applyBorder="1" applyAlignment="1" applyProtection="1">
      <alignment horizontal="left" vertical="center"/>
      <protection locked="0"/>
    </xf>
    <xf numFmtId="49" fontId="2" fillId="0" borderId="8" xfId="0" applyNumberFormat="1" applyFont="1" applyFill="1" applyBorder="1" applyAlignment="1" applyProtection="1">
      <alignment horizontal="left" vertical="center"/>
      <protection locked="0"/>
    </xf>
    <xf numFmtId="0" fontId="2" fillId="0" borderId="13" xfId="0" applyFont="1" applyBorder="1" applyAlignment="1" applyProtection="1">
      <alignment horizontal="left" vertical="center" indent="2"/>
      <protection locked="0"/>
    </xf>
    <xf numFmtId="0" fontId="2" fillId="0" borderId="8" xfId="0" applyFont="1" applyBorder="1" applyAlignment="1" applyProtection="1">
      <alignment horizontal="left" vertical="center" indent="2"/>
      <protection locked="0"/>
    </xf>
    <xf numFmtId="0" fontId="7" fillId="0" borderId="2" xfId="0" applyFont="1" applyBorder="1" applyAlignment="1" applyProtection="1">
      <alignment horizontal="center"/>
      <protection/>
    </xf>
    <xf numFmtId="0" fontId="7" fillId="0" borderId="5" xfId="0" applyFont="1" applyBorder="1" applyAlignment="1" applyProtection="1">
      <alignment horizontal="center"/>
      <protection/>
    </xf>
    <xf numFmtId="0" fontId="11" fillId="0" borderId="13" xfId="0" applyFont="1" applyFill="1" applyBorder="1" applyAlignment="1" applyProtection="1">
      <alignment horizontal="left" vertical="center"/>
      <protection hidden="1"/>
    </xf>
    <xf numFmtId="0" fontId="11" fillId="0" borderId="8" xfId="0" applyFont="1" applyFill="1" applyBorder="1" applyAlignment="1" applyProtection="1">
      <alignment horizontal="left" vertical="center"/>
      <protection hidden="1"/>
    </xf>
    <xf numFmtId="0" fontId="11" fillId="0" borderId="14" xfId="0" applyFont="1" applyFill="1" applyBorder="1" applyAlignment="1" applyProtection="1">
      <alignment horizontal="center" vertical="center"/>
      <protection/>
    </xf>
    <xf numFmtId="0" fontId="11" fillId="0" borderId="9" xfId="0" applyFont="1" applyFill="1" applyBorder="1" applyAlignment="1" applyProtection="1">
      <alignment horizontal="center" vertical="center"/>
      <protection/>
    </xf>
    <xf numFmtId="0" fontId="7" fillId="0" borderId="1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6" xfId="0" applyFont="1" applyFill="1" applyBorder="1" applyAlignment="1">
      <alignment horizontal="right" vertical="center"/>
    </xf>
    <xf numFmtId="0" fontId="13" fillId="0" borderId="0" xfId="0" applyFont="1" applyFill="1" applyAlignment="1">
      <alignment horizontal="left" vertical="center"/>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49" fontId="7" fillId="0" borderId="2" xfId="0" applyNumberFormat="1" applyFont="1" applyBorder="1" applyAlignment="1" applyProtection="1">
      <alignment horizontal="center" vertical="center" wrapText="1"/>
      <protection/>
    </xf>
    <xf numFmtId="49" fontId="7" fillId="0" borderId="5" xfId="0" applyNumberFormat="1" applyFont="1" applyBorder="1" applyAlignment="1" applyProtection="1">
      <alignment horizontal="center" vertical="center" wrapText="1"/>
      <protection/>
    </xf>
    <xf numFmtId="0" fontId="2" fillId="0" borderId="13" xfId="0" applyFont="1" applyFill="1" applyBorder="1" applyAlignment="1" applyProtection="1">
      <alignment horizontal="left" vertical="center" wrapText="1"/>
      <protection locked="0"/>
    </xf>
    <xf numFmtId="0" fontId="0" fillId="0" borderId="8" xfId="0" applyBorder="1" applyAlignment="1">
      <alignment horizontal="left" vertical="center" wrapText="1"/>
    </xf>
    <xf numFmtId="0" fontId="11" fillId="0" borderId="14" xfId="0" applyFont="1" applyFill="1" applyBorder="1" applyAlignment="1">
      <alignment horizontal="center" vertical="center"/>
    </xf>
    <xf numFmtId="0" fontId="13" fillId="0" borderId="6" xfId="0" applyFont="1" applyFill="1" applyBorder="1" applyAlignment="1" applyProtection="1">
      <alignment horizontal="left" vertical="center"/>
      <protection/>
    </xf>
    <xf numFmtId="0" fontId="13" fillId="0" borderId="6" xfId="0" applyFont="1" applyFill="1" applyBorder="1" applyAlignment="1" applyProtection="1">
      <alignment horizontal="right" vertical="center"/>
      <protection/>
    </xf>
    <xf numFmtId="0" fontId="17" fillId="0" borderId="0" xfId="0" applyFont="1" applyAlignment="1">
      <alignment horizontal="left" vertical="center"/>
    </xf>
    <xf numFmtId="0" fontId="14" fillId="0" borderId="0" xfId="0" applyFont="1" applyAlignment="1">
      <alignment horizontal="left"/>
    </xf>
    <xf numFmtId="0" fontId="14" fillId="0" borderId="0" xfId="0" applyFont="1" applyBorder="1" applyAlignment="1">
      <alignment horizontal="left" wrapText="1"/>
    </xf>
    <xf numFmtId="0" fontId="14" fillId="0" borderId="0" xfId="0" applyFont="1" applyFill="1" applyBorder="1" applyAlignment="1">
      <alignment horizontal="left" wrapText="1"/>
    </xf>
    <xf numFmtId="0" fontId="1" fillId="0" borderId="0" xfId="0" applyFont="1" applyBorder="1" applyAlignment="1">
      <alignment horizontal="center" vertical="center"/>
    </xf>
    <xf numFmtId="0" fontId="14" fillId="0" borderId="0" xfId="0" applyFont="1" applyBorder="1" applyAlignment="1">
      <alignment horizontal="left"/>
    </xf>
    <xf numFmtId="0" fontId="7" fillId="0" borderId="2" xfId="0" applyFont="1" applyFill="1" applyBorder="1" applyAlignment="1">
      <alignment horizontal="center" vertical="center" shrinkToFit="1"/>
    </xf>
    <xf numFmtId="0" fontId="11" fillId="0" borderId="13"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3" fillId="0" borderId="6" xfId="0" applyFont="1" applyBorder="1" applyAlignment="1">
      <alignment horizontal="right" vertical="center"/>
    </xf>
    <xf numFmtId="49" fontId="11" fillId="0" borderId="17" xfId="0" applyNumberFormat="1" applyFont="1" applyFill="1" applyBorder="1" applyAlignment="1" applyProtection="1">
      <alignment horizontal="center" vertical="center" shrinkToFit="1"/>
      <protection/>
    </xf>
    <xf numFmtId="49" fontId="11" fillId="0" borderId="8" xfId="0" applyNumberFormat="1" applyFont="1" applyFill="1" applyBorder="1" applyAlignment="1" applyProtection="1">
      <alignment horizontal="center" vertical="center" shrinkToFit="1"/>
      <protection/>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19</xdr:row>
      <xdr:rowOff>0</xdr:rowOff>
    </xdr:from>
    <xdr:to>
      <xdr:col>8</xdr:col>
      <xdr:colOff>0</xdr:colOff>
      <xdr:row>19</xdr:row>
      <xdr:rowOff>0</xdr:rowOff>
    </xdr:to>
    <xdr:sp>
      <xdr:nvSpPr>
        <xdr:cNvPr id="1" name="Line 11"/>
        <xdr:cNvSpPr>
          <a:spLocks/>
        </xdr:cNvSpPr>
      </xdr:nvSpPr>
      <xdr:spPr>
        <a:xfrm flipV="1">
          <a:off x="1381125" y="4248150"/>
          <a:ext cx="403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666750</xdr:colOff>
      <xdr:row>31</xdr:row>
      <xdr:rowOff>0</xdr:rowOff>
    </xdr:from>
    <xdr:to>
      <xdr:col>3</xdr:col>
      <xdr:colOff>276225</xdr:colOff>
      <xdr:row>31</xdr:row>
      <xdr:rowOff>0</xdr:rowOff>
    </xdr:to>
    <xdr:sp>
      <xdr:nvSpPr>
        <xdr:cNvPr id="2" name="Line 14"/>
        <xdr:cNvSpPr>
          <a:spLocks/>
        </xdr:cNvSpPr>
      </xdr:nvSpPr>
      <xdr:spPr>
        <a:xfrm flipV="1">
          <a:off x="1352550" y="73342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28575</xdr:colOff>
      <xdr:row>22</xdr:row>
      <xdr:rowOff>9525</xdr:rowOff>
    </xdr:from>
    <xdr:to>
      <xdr:col>8</xdr:col>
      <xdr:colOff>19050</xdr:colOff>
      <xdr:row>22</xdr:row>
      <xdr:rowOff>9525</xdr:rowOff>
    </xdr:to>
    <xdr:sp>
      <xdr:nvSpPr>
        <xdr:cNvPr id="3" name="Line 15"/>
        <xdr:cNvSpPr>
          <a:spLocks/>
        </xdr:cNvSpPr>
      </xdr:nvSpPr>
      <xdr:spPr>
        <a:xfrm flipV="1">
          <a:off x="1400175" y="5029200"/>
          <a:ext cx="403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400050</xdr:colOff>
      <xdr:row>25</xdr:row>
      <xdr:rowOff>9525</xdr:rowOff>
    </xdr:from>
    <xdr:to>
      <xdr:col>8</xdr:col>
      <xdr:colOff>0</xdr:colOff>
      <xdr:row>25</xdr:row>
      <xdr:rowOff>9525</xdr:rowOff>
    </xdr:to>
    <xdr:sp>
      <xdr:nvSpPr>
        <xdr:cNvPr id="4" name="Line 16"/>
        <xdr:cNvSpPr>
          <a:spLocks/>
        </xdr:cNvSpPr>
      </xdr:nvSpPr>
      <xdr:spPr>
        <a:xfrm>
          <a:off x="1771650" y="5800725"/>
          <a:ext cx="3648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333375</xdr:colOff>
      <xdr:row>27</xdr:row>
      <xdr:rowOff>247650</xdr:rowOff>
    </xdr:from>
    <xdr:to>
      <xdr:col>7</xdr:col>
      <xdr:colOff>619125</xdr:colOff>
      <xdr:row>28</xdr:row>
      <xdr:rowOff>0</xdr:rowOff>
    </xdr:to>
    <xdr:sp>
      <xdr:nvSpPr>
        <xdr:cNvPr id="5" name="Line 17"/>
        <xdr:cNvSpPr>
          <a:spLocks/>
        </xdr:cNvSpPr>
      </xdr:nvSpPr>
      <xdr:spPr>
        <a:xfrm flipV="1">
          <a:off x="1019175" y="6553200"/>
          <a:ext cx="44005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19050</xdr:colOff>
      <xdr:row>71</xdr:row>
      <xdr:rowOff>104775</xdr:rowOff>
    </xdr:from>
    <xdr:to>
      <xdr:col>7</xdr:col>
      <xdr:colOff>476250</xdr:colOff>
      <xdr:row>71</xdr:row>
      <xdr:rowOff>104775</xdr:rowOff>
    </xdr:to>
    <xdr:sp>
      <xdr:nvSpPr>
        <xdr:cNvPr id="6" name="Line 18"/>
        <xdr:cNvSpPr>
          <a:spLocks/>
        </xdr:cNvSpPr>
      </xdr:nvSpPr>
      <xdr:spPr>
        <a:xfrm flipV="1">
          <a:off x="4133850" y="146780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666750</xdr:colOff>
      <xdr:row>71</xdr:row>
      <xdr:rowOff>95250</xdr:rowOff>
    </xdr:from>
    <xdr:to>
      <xdr:col>7</xdr:col>
      <xdr:colOff>276225</xdr:colOff>
      <xdr:row>71</xdr:row>
      <xdr:rowOff>95250</xdr:rowOff>
    </xdr:to>
    <xdr:sp>
      <xdr:nvSpPr>
        <xdr:cNvPr id="7" name="Line 19"/>
        <xdr:cNvSpPr>
          <a:spLocks/>
        </xdr:cNvSpPr>
      </xdr:nvSpPr>
      <xdr:spPr>
        <a:xfrm flipV="1">
          <a:off x="4095750" y="146685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9525</xdr:colOff>
      <xdr:row>31</xdr:row>
      <xdr:rowOff>0</xdr:rowOff>
    </xdr:from>
    <xdr:to>
      <xdr:col>5</xdr:col>
      <xdr:colOff>381000</xdr:colOff>
      <xdr:row>31</xdr:row>
      <xdr:rowOff>0</xdr:rowOff>
    </xdr:to>
    <xdr:sp>
      <xdr:nvSpPr>
        <xdr:cNvPr id="8" name="Line 20"/>
        <xdr:cNvSpPr>
          <a:spLocks/>
        </xdr:cNvSpPr>
      </xdr:nvSpPr>
      <xdr:spPr>
        <a:xfrm>
          <a:off x="2752725" y="73342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114300</xdr:colOff>
      <xdr:row>31</xdr:row>
      <xdr:rowOff>0</xdr:rowOff>
    </xdr:from>
    <xdr:to>
      <xdr:col>7</xdr:col>
      <xdr:colOff>180975</xdr:colOff>
      <xdr:row>31</xdr:row>
      <xdr:rowOff>0</xdr:rowOff>
    </xdr:to>
    <xdr:sp>
      <xdr:nvSpPr>
        <xdr:cNvPr id="9" name="Line 21"/>
        <xdr:cNvSpPr>
          <a:spLocks/>
        </xdr:cNvSpPr>
      </xdr:nvSpPr>
      <xdr:spPr>
        <a:xfrm>
          <a:off x="4229100" y="73342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31"/>
  <sheetViews>
    <sheetView workbookViewId="0" topLeftCell="A16">
      <selection activeCell="L28" sqref="L28"/>
    </sheetView>
  </sheetViews>
  <sheetFormatPr defaultColWidth="9.00390625" defaultRowHeight="14.25"/>
  <cols>
    <col min="8" max="8" width="8.125" style="0" customWidth="1"/>
    <col min="9" max="9" width="14.25390625" style="0" customWidth="1"/>
  </cols>
  <sheetData>
    <row r="7" spans="1:9" ht="46.5">
      <c r="A7" s="187" t="s">
        <v>429</v>
      </c>
      <c r="B7" s="187"/>
      <c r="C7" s="187"/>
      <c r="D7" s="187"/>
      <c r="E7" s="187"/>
      <c r="F7" s="187"/>
      <c r="G7" s="187"/>
      <c r="H7" s="187"/>
      <c r="I7" s="187"/>
    </row>
    <row r="9" spans="1:9" ht="39.75" customHeight="1">
      <c r="A9" s="188" t="s">
        <v>202</v>
      </c>
      <c r="B9" s="188"/>
      <c r="C9" s="188"/>
      <c r="D9" s="188"/>
      <c r="E9" s="188"/>
      <c r="F9" s="188"/>
      <c r="G9" s="188"/>
      <c r="H9" s="188"/>
      <c r="I9" s="188"/>
    </row>
    <row r="12" ht="14.25">
      <c r="H12" s="31"/>
    </row>
    <row r="19" spans="1:9" ht="20.25">
      <c r="A19" s="185" t="s">
        <v>399</v>
      </c>
      <c r="B19" s="185"/>
      <c r="C19" s="185"/>
      <c r="D19" s="185"/>
      <c r="E19" s="185"/>
      <c r="F19" s="185"/>
      <c r="G19" s="185"/>
      <c r="H19" s="185"/>
      <c r="I19" s="68" t="s">
        <v>398</v>
      </c>
    </row>
    <row r="20" spans="1:9" ht="20.25">
      <c r="A20" s="16"/>
      <c r="B20" s="16"/>
      <c r="C20" s="16"/>
      <c r="D20" s="16"/>
      <c r="E20" s="16"/>
      <c r="F20" s="16"/>
      <c r="G20" s="16"/>
      <c r="H20" s="16"/>
      <c r="I20" s="16"/>
    </row>
    <row r="21" spans="1:9" ht="20.25">
      <c r="A21" s="15"/>
      <c r="B21" s="15"/>
      <c r="C21" s="15"/>
      <c r="D21" s="15"/>
      <c r="E21" s="15"/>
      <c r="F21" s="15"/>
      <c r="G21" s="15"/>
      <c r="H21" s="15"/>
      <c r="I21" s="15"/>
    </row>
    <row r="22" spans="1:9" ht="20.25">
      <c r="A22" s="185" t="s">
        <v>408</v>
      </c>
      <c r="B22" s="185"/>
      <c r="C22" s="185"/>
      <c r="D22" s="185"/>
      <c r="E22" s="185"/>
      <c r="F22" s="185"/>
      <c r="G22" s="185"/>
      <c r="H22" s="185"/>
      <c r="I22" s="185"/>
    </row>
    <row r="23" spans="1:9" ht="20.25">
      <c r="A23" s="16"/>
      <c r="B23" s="16"/>
      <c r="C23" s="20"/>
      <c r="D23" s="16"/>
      <c r="E23" s="16"/>
      <c r="F23" s="16"/>
      <c r="G23" s="16"/>
      <c r="H23" s="16"/>
      <c r="I23" s="16"/>
    </row>
    <row r="24" spans="1:9" ht="20.25">
      <c r="A24" s="15"/>
      <c r="B24" s="15"/>
      <c r="C24" s="15"/>
      <c r="D24" s="15"/>
      <c r="E24" s="15"/>
      <c r="F24" s="15"/>
      <c r="G24" s="15"/>
      <c r="H24" s="15"/>
      <c r="I24" s="15"/>
    </row>
    <row r="25" spans="1:9" ht="20.25">
      <c r="A25" s="185" t="s">
        <v>405</v>
      </c>
      <c r="B25" s="185"/>
      <c r="C25" s="185"/>
      <c r="D25" s="185"/>
      <c r="E25" s="185"/>
      <c r="F25" s="185"/>
      <c r="G25" s="185"/>
      <c r="H25" s="185"/>
      <c r="I25" s="185"/>
    </row>
    <row r="26" spans="1:9" ht="20.25">
      <c r="A26" s="16"/>
      <c r="B26" s="20"/>
      <c r="C26" s="16"/>
      <c r="D26" s="16"/>
      <c r="E26" s="16"/>
      <c r="F26" s="16"/>
      <c r="G26" s="16"/>
      <c r="H26" s="16"/>
      <c r="I26" s="16"/>
    </row>
    <row r="27" spans="1:9" ht="20.25">
      <c r="A27" s="15"/>
      <c r="B27" s="15"/>
      <c r="C27" s="15"/>
      <c r="D27" s="15"/>
      <c r="E27" s="15"/>
      <c r="F27" s="15"/>
      <c r="G27" s="15"/>
      <c r="H27" s="15"/>
      <c r="I27" s="15"/>
    </row>
    <row r="28" spans="1:9" ht="20.25">
      <c r="A28" s="185" t="s">
        <v>400</v>
      </c>
      <c r="B28" s="185"/>
      <c r="C28" s="185"/>
      <c r="D28" s="185"/>
      <c r="E28" s="185"/>
      <c r="F28" s="185"/>
      <c r="G28" s="185"/>
      <c r="H28" s="185"/>
      <c r="I28" s="185"/>
    </row>
    <row r="29" spans="1:9" ht="20.25">
      <c r="A29" s="16"/>
      <c r="B29" s="16"/>
      <c r="C29" s="16"/>
      <c r="D29" s="16"/>
      <c r="E29" s="16"/>
      <c r="F29" s="16"/>
      <c r="G29" s="16"/>
      <c r="H29" s="16"/>
      <c r="I29" s="16"/>
    </row>
    <row r="30" spans="1:9" ht="20.25">
      <c r="A30" s="15"/>
      <c r="B30" s="15"/>
      <c r="C30" s="15"/>
      <c r="D30" s="15"/>
      <c r="E30" s="15"/>
      <c r="F30" s="15"/>
      <c r="G30" s="15"/>
      <c r="H30" s="15"/>
      <c r="I30" s="15"/>
    </row>
    <row r="31" spans="1:9" ht="20.25">
      <c r="A31" s="186" t="s">
        <v>434</v>
      </c>
      <c r="B31" s="186"/>
      <c r="C31" s="186"/>
      <c r="D31" s="186"/>
      <c r="E31" s="186"/>
      <c r="F31" s="186"/>
      <c r="G31" s="186"/>
      <c r="H31" s="186"/>
      <c r="I31" s="186"/>
    </row>
  </sheetData>
  <mergeCells count="8">
    <mergeCell ref="A25:I25"/>
    <mergeCell ref="A28:I28"/>
    <mergeCell ref="A31:I31"/>
    <mergeCell ref="A7:I7"/>
    <mergeCell ref="A22:I22"/>
    <mergeCell ref="A9:I9"/>
    <mergeCell ref="C19:H19"/>
    <mergeCell ref="A19:B19"/>
  </mergeCells>
  <printOptions horizontalCentered="1"/>
  <pageMargins left="0.5905511811023623" right="0.3937007874015748"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38"/>
  <sheetViews>
    <sheetView workbookViewId="0" topLeftCell="A19">
      <selection activeCell="E32" sqref="E32"/>
    </sheetView>
  </sheetViews>
  <sheetFormatPr defaultColWidth="9.00390625" defaultRowHeight="14.25"/>
  <cols>
    <col min="1" max="1" width="5.25390625" style="2" customWidth="1"/>
    <col min="2" max="2" width="4.00390625" style="2" customWidth="1"/>
    <col min="3" max="3" width="23.25390625" style="2" customWidth="1"/>
    <col min="4" max="4" width="16.00390625" style="6" customWidth="1"/>
    <col min="5" max="6" width="16.00390625" style="2" customWidth="1"/>
    <col min="7" max="16384" width="9.00390625" style="2" customWidth="1"/>
  </cols>
  <sheetData>
    <row r="1" spans="1:6" s="13" customFormat="1" ht="34.5" customHeight="1">
      <c r="A1" s="193" t="s">
        <v>103</v>
      </c>
      <c r="B1" s="193"/>
      <c r="C1" s="193"/>
      <c r="D1" s="193"/>
      <c r="E1" s="193"/>
      <c r="F1" s="193"/>
    </row>
    <row r="2" spans="1:6" s="13" customFormat="1" ht="13.5" customHeight="1">
      <c r="A2" s="96"/>
      <c r="B2" s="96"/>
      <c r="C2" s="96"/>
      <c r="D2" s="100" t="s">
        <v>391</v>
      </c>
      <c r="E2" s="96"/>
      <c r="F2" s="72" t="s">
        <v>390</v>
      </c>
    </row>
    <row r="3" spans="1:6" s="11" customFormat="1" ht="15" customHeight="1" thickBot="1">
      <c r="A3" s="268" t="s">
        <v>382</v>
      </c>
      <c r="B3" s="268"/>
      <c r="C3" s="177">
        <f>'封面'!C19</f>
        <v>0</v>
      </c>
      <c r="D3" s="177"/>
      <c r="E3" s="177"/>
      <c r="F3" s="85" t="s">
        <v>384</v>
      </c>
    </row>
    <row r="4" spans="1:6" s="11" customFormat="1" ht="18" customHeight="1">
      <c r="A4" s="34" t="s">
        <v>1</v>
      </c>
      <c r="B4" s="273" t="s">
        <v>24</v>
      </c>
      <c r="C4" s="274"/>
      <c r="D4" s="80" t="s">
        <v>19</v>
      </c>
      <c r="E4" s="80" t="s">
        <v>20</v>
      </c>
      <c r="F4" s="87" t="s">
        <v>21</v>
      </c>
    </row>
    <row r="5" spans="1:6" s="11" customFormat="1" ht="18" customHeight="1">
      <c r="A5" s="61">
        <v>1</v>
      </c>
      <c r="B5" s="263" t="s">
        <v>291</v>
      </c>
      <c r="C5" s="176"/>
      <c r="D5" s="134">
        <f>D6+D7+D8+D9+D10+D11+D12</f>
        <v>0</v>
      </c>
      <c r="E5" s="134">
        <f>E6+E7+E8+E9+E10+E11+E12</f>
        <v>0</v>
      </c>
      <c r="F5" s="138" t="str">
        <f>IF(D5=0," ",(E5-D5)/D5)</f>
        <v> </v>
      </c>
    </row>
    <row r="6" spans="1:6" s="11" customFormat="1" ht="18" customHeight="1">
      <c r="A6" s="61"/>
      <c r="B6" s="264" t="s">
        <v>292</v>
      </c>
      <c r="C6" s="207"/>
      <c r="D6" s="62"/>
      <c r="E6" s="62"/>
      <c r="F6" s="138" t="str">
        <f aca="true" t="shared" si="0" ref="F6:F37">IF(D6=0," ",(E6-D6)/D6)</f>
        <v> </v>
      </c>
    </row>
    <row r="7" spans="1:6" s="11" customFormat="1" ht="18" customHeight="1">
      <c r="A7" s="61"/>
      <c r="B7" s="264" t="s">
        <v>293</v>
      </c>
      <c r="C7" s="207"/>
      <c r="D7" s="62"/>
      <c r="E7" s="62"/>
      <c r="F7" s="138" t="str">
        <f t="shared" si="0"/>
        <v> </v>
      </c>
    </row>
    <row r="8" spans="1:6" s="11" customFormat="1" ht="18" customHeight="1">
      <c r="A8" s="61"/>
      <c r="B8" s="264" t="s">
        <v>294</v>
      </c>
      <c r="C8" s="207"/>
      <c r="D8" s="62"/>
      <c r="E8" s="62"/>
      <c r="F8" s="138" t="str">
        <f t="shared" si="0"/>
        <v> </v>
      </c>
    </row>
    <row r="9" spans="1:6" s="11" customFormat="1" ht="18" customHeight="1">
      <c r="A9" s="61"/>
      <c r="B9" s="264" t="s">
        <v>295</v>
      </c>
      <c r="C9" s="207"/>
      <c r="D9" s="62"/>
      <c r="E9" s="62"/>
      <c r="F9" s="138" t="str">
        <f t="shared" si="0"/>
        <v> </v>
      </c>
    </row>
    <row r="10" spans="1:6" s="11" customFormat="1" ht="18" customHeight="1">
      <c r="A10" s="61"/>
      <c r="B10" s="264" t="s">
        <v>296</v>
      </c>
      <c r="C10" s="207"/>
      <c r="D10" s="62"/>
      <c r="E10" s="62"/>
      <c r="F10" s="138" t="str">
        <f t="shared" si="0"/>
        <v> </v>
      </c>
    </row>
    <row r="11" spans="1:6" s="11" customFormat="1" ht="18" customHeight="1">
      <c r="A11" s="61"/>
      <c r="B11" s="264" t="s">
        <v>297</v>
      </c>
      <c r="C11" s="207"/>
      <c r="D11" s="62"/>
      <c r="E11" s="62"/>
      <c r="F11" s="138" t="str">
        <f t="shared" si="0"/>
        <v> </v>
      </c>
    </row>
    <row r="12" spans="1:6" s="11" customFormat="1" ht="18" customHeight="1">
      <c r="A12" s="61"/>
      <c r="B12" s="264" t="s">
        <v>298</v>
      </c>
      <c r="C12" s="207"/>
      <c r="D12" s="62"/>
      <c r="E12" s="62"/>
      <c r="F12" s="138" t="str">
        <f t="shared" si="0"/>
        <v> </v>
      </c>
    </row>
    <row r="13" spans="1:6" s="11" customFormat="1" ht="18" customHeight="1">
      <c r="A13" s="61">
        <v>2</v>
      </c>
      <c r="B13" s="275" t="s">
        <v>299</v>
      </c>
      <c r="C13" s="276"/>
      <c r="D13" s="62"/>
      <c r="E13" s="62"/>
      <c r="F13" s="138" t="str">
        <f t="shared" si="0"/>
        <v> </v>
      </c>
    </row>
    <row r="14" spans="1:6" s="11" customFormat="1" ht="18" customHeight="1">
      <c r="A14" s="61">
        <v>3</v>
      </c>
      <c r="B14" s="263" t="s">
        <v>300</v>
      </c>
      <c r="C14" s="176"/>
      <c r="D14" s="134">
        <f>D15+D16+D17+D18+D19</f>
        <v>0</v>
      </c>
      <c r="E14" s="134">
        <f>E15+E16+E17+E18+E19</f>
        <v>0</v>
      </c>
      <c r="F14" s="138" t="str">
        <f t="shared" si="0"/>
        <v> </v>
      </c>
    </row>
    <row r="15" spans="1:6" s="11" customFormat="1" ht="18" customHeight="1">
      <c r="A15" s="61"/>
      <c r="B15" s="264" t="s">
        <v>301</v>
      </c>
      <c r="C15" s="207"/>
      <c r="D15" s="62"/>
      <c r="E15" s="62"/>
      <c r="F15" s="138" t="str">
        <f t="shared" si="0"/>
        <v> </v>
      </c>
    </row>
    <row r="16" spans="1:6" s="11" customFormat="1" ht="18" customHeight="1">
      <c r="A16" s="61"/>
      <c r="B16" s="264" t="s">
        <v>302</v>
      </c>
      <c r="C16" s="207"/>
      <c r="D16" s="62"/>
      <c r="E16" s="62"/>
      <c r="F16" s="138" t="str">
        <f t="shared" si="0"/>
        <v> </v>
      </c>
    </row>
    <row r="17" spans="1:6" s="11" customFormat="1" ht="18" customHeight="1">
      <c r="A17" s="61"/>
      <c r="B17" s="264" t="s">
        <v>303</v>
      </c>
      <c r="C17" s="207"/>
      <c r="D17" s="62"/>
      <c r="E17" s="62"/>
      <c r="F17" s="138" t="str">
        <f t="shared" si="0"/>
        <v> </v>
      </c>
    </row>
    <row r="18" spans="1:6" s="11" customFormat="1" ht="18" customHeight="1">
      <c r="A18" s="61"/>
      <c r="B18" s="264" t="s">
        <v>304</v>
      </c>
      <c r="C18" s="207"/>
      <c r="D18" s="62"/>
      <c r="E18" s="62"/>
      <c r="F18" s="138" t="str">
        <f t="shared" si="0"/>
        <v> </v>
      </c>
    </row>
    <row r="19" spans="1:6" s="11" customFormat="1" ht="18" customHeight="1">
      <c r="A19" s="61"/>
      <c r="B19" s="264" t="s">
        <v>305</v>
      </c>
      <c r="C19" s="207"/>
      <c r="D19" s="62"/>
      <c r="E19" s="62"/>
      <c r="F19" s="138" t="str">
        <f t="shared" si="0"/>
        <v> </v>
      </c>
    </row>
    <row r="20" spans="1:6" s="11" customFormat="1" ht="18" customHeight="1">
      <c r="A20" s="61">
        <v>4</v>
      </c>
      <c r="B20" s="263" t="s">
        <v>306</v>
      </c>
      <c r="C20" s="176"/>
      <c r="D20" s="62"/>
      <c r="E20" s="62"/>
      <c r="F20" s="138" t="str">
        <f t="shared" si="0"/>
        <v> </v>
      </c>
    </row>
    <row r="21" spans="1:6" s="11" customFormat="1" ht="18" customHeight="1">
      <c r="A21" s="61">
        <v>5</v>
      </c>
      <c r="B21" s="263" t="s">
        <v>307</v>
      </c>
      <c r="C21" s="176"/>
      <c r="D21" s="62"/>
      <c r="E21" s="62"/>
      <c r="F21" s="138" t="str">
        <f t="shared" si="0"/>
        <v> </v>
      </c>
    </row>
    <row r="22" spans="1:6" s="11" customFormat="1" ht="18" customHeight="1">
      <c r="A22" s="61">
        <v>6</v>
      </c>
      <c r="B22" s="263" t="s">
        <v>308</v>
      </c>
      <c r="C22" s="176"/>
      <c r="D22" s="62"/>
      <c r="E22" s="62"/>
      <c r="F22" s="138" t="str">
        <f t="shared" si="0"/>
        <v> </v>
      </c>
    </row>
    <row r="23" spans="1:6" s="11" customFormat="1" ht="18" customHeight="1">
      <c r="A23" s="61">
        <v>7</v>
      </c>
      <c r="B23" s="263" t="s">
        <v>309</v>
      </c>
      <c r="C23" s="176"/>
      <c r="D23" s="62"/>
      <c r="E23" s="62"/>
      <c r="F23" s="138" t="str">
        <f t="shared" si="0"/>
        <v> </v>
      </c>
    </row>
    <row r="24" spans="1:6" s="11" customFormat="1" ht="18" customHeight="1">
      <c r="A24" s="61">
        <v>8</v>
      </c>
      <c r="B24" s="263" t="s">
        <v>310</v>
      </c>
      <c r="C24" s="176"/>
      <c r="D24" s="62"/>
      <c r="E24" s="62"/>
      <c r="F24" s="138" t="str">
        <f t="shared" si="0"/>
        <v> </v>
      </c>
    </row>
    <row r="25" spans="1:6" s="11" customFormat="1" ht="18" customHeight="1">
      <c r="A25" s="61">
        <v>9</v>
      </c>
      <c r="B25" s="263" t="s">
        <v>311</v>
      </c>
      <c r="C25" s="176"/>
      <c r="D25" s="62"/>
      <c r="E25" s="62"/>
      <c r="F25" s="138" t="str">
        <f t="shared" si="0"/>
        <v> </v>
      </c>
    </row>
    <row r="26" spans="1:6" s="11" customFormat="1" ht="18" customHeight="1">
      <c r="A26" s="61">
        <v>10</v>
      </c>
      <c r="B26" s="275" t="s">
        <v>312</v>
      </c>
      <c r="C26" s="276"/>
      <c r="D26" s="62"/>
      <c r="E26" s="62"/>
      <c r="F26" s="138" t="str">
        <f t="shared" si="0"/>
        <v> </v>
      </c>
    </row>
    <row r="27" spans="1:6" s="11" customFormat="1" ht="18" customHeight="1">
      <c r="A27" s="61">
        <v>11</v>
      </c>
      <c r="B27" s="275" t="s">
        <v>313</v>
      </c>
      <c r="C27" s="276"/>
      <c r="D27" s="62"/>
      <c r="E27" s="62"/>
      <c r="F27" s="138" t="str">
        <f t="shared" si="0"/>
        <v> </v>
      </c>
    </row>
    <row r="28" spans="1:6" s="11" customFormat="1" ht="18" customHeight="1">
      <c r="A28" s="61">
        <v>12</v>
      </c>
      <c r="B28" s="275" t="s">
        <v>12</v>
      </c>
      <c r="C28" s="276"/>
      <c r="D28" s="62"/>
      <c r="E28" s="62"/>
      <c r="F28" s="138" t="str">
        <f t="shared" si="0"/>
        <v> </v>
      </c>
    </row>
    <row r="29" spans="1:6" s="11" customFormat="1" ht="18" customHeight="1">
      <c r="A29" s="61">
        <v>13</v>
      </c>
      <c r="B29" s="275" t="s">
        <v>314</v>
      </c>
      <c r="C29" s="276"/>
      <c r="D29" s="62"/>
      <c r="E29" s="62"/>
      <c r="F29" s="138" t="str">
        <f t="shared" si="0"/>
        <v> </v>
      </c>
    </row>
    <row r="30" spans="1:6" s="11" customFormat="1" ht="18" customHeight="1">
      <c r="A30" s="61">
        <v>14</v>
      </c>
      <c r="B30" s="275" t="s">
        <v>315</v>
      </c>
      <c r="C30" s="276"/>
      <c r="D30" s="62"/>
      <c r="E30" s="62"/>
      <c r="F30" s="138" t="str">
        <f t="shared" si="0"/>
        <v> </v>
      </c>
    </row>
    <row r="31" spans="1:6" s="11" customFormat="1" ht="18" customHeight="1">
      <c r="A31" s="61">
        <v>15</v>
      </c>
      <c r="B31" s="263" t="s">
        <v>13</v>
      </c>
      <c r="C31" s="176"/>
      <c r="D31" s="62"/>
      <c r="E31" s="62"/>
      <c r="F31" s="138" t="str">
        <f t="shared" si="0"/>
        <v> </v>
      </c>
    </row>
    <row r="32" spans="1:6" s="11" customFormat="1" ht="18" customHeight="1">
      <c r="A32" s="61">
        <v>16</v>
      </c>
      <c r="B32" s="263" t="s">
        <v>316</v>
      </c>
      <c r="C32" s="176"/>
      <c r="D32" s="62"/>
      <c r="E32" s="62"/>
      <c r="F32" s="138" t="str">
        <f t="shared" si="0"/>
        <v> </v>
      </c>
    </row>
    <row r="33" spans="1:6" s="11" customFormat="1" ht="18" customHeight="1">
      <c r="A33" s="61"/>
      <c r="B33" s="269" t="s">
        <v>404</v>
      </c>
      <c r="C33" s="270"/>
      <c r="D33" s="62"/>
      <c r="E33" s="62"/>
      <c r="F33" s="138" t="str">
        <f t="shared" si="0"/>
        <v> </v>
      </c>
    </row>
    <row r="34" spans="1:6" s="11" customFormat="1" ht="18" customHeight="1">
      <c r="A34" s="61"/>
      <c r="B34" s="260"/>
      <c r="C34" s="261"/>
      <c r="D34" s="62"/>
      <c r="E34" s="62"/>
      <c r="F34" s="138" t="str">
        <f t="shared" si="0"/>
        <v> </v>
      </c>
    </row>
    <row r="35" spans="1:6" s="11" customFormat="1" ht="18" customHeight="1">
      <c r="A35" s="61"/>
      <c r="B35" s="271"/>
      <c r="C35" s="272"/>
      <c r="D35" s="62"/>
      <c r="E35" s="62"/>
      <c r="F35" s="138" t="str">
        <f t="shared" si="0"/>
        <v> </v>
      </c>
    </row>
    <row r="36" spans="1:6" s="11" customFormat="1" ht="18" customHeight="1">
      <c r="A36" s="61"/>
      <c r="B36" s="271"/>
      <c r="C36" s="272"/>
      <c r="D36" s="63"/>
      <c r="E36" s="63"/>
      <c r="F36" s="138" t="str">
        <f t="shared" si="0"/>
        <v> </v>
      </c>
    </row>
    <row r="37" spans="1:6" s="11" customFormat="1" ht="18" customHeight="1" thickBot="1">
      <c r="A37" s="99"/>
      <c r="B37" s="277" t="s">
        <v>317</v>
      </c>
      <c r="C37" s="278"/>
      <c r="D37" s="137">
        <f>D5+D13+D14+D20+D21+D22+D24+D23+D25+D26+D27+D28+D29+D30+D31+D32</f>
        <v>0</v>
      </c>
      <c r="E37" s="137">
        <f>E5+E13+E14+E20+E21+E22+E24+E23+E25+E26+E27+E28+E29+E30+E31+E32</f>
        <v>0</v>
      </c>
      <c r="F37" s="148" t="str">
        <f t="shared" si="0"/>
        <v> </v>
      </c>
    </row>
    <row r="38" spans="1:6" ht="18" customHeight="1">
      <c r="A38" s="226" t="s">
        <v>122</v>
      </c>
      <c r="B38" s="226"/>
      <c r="C38" s="226"/>
      <c r="D38" s="226"/>
      <c r="E38" s="226"/>
      <c r="F38" s="226"/>
    </row>
  </sheetData>
  <sheetProtection password="EF0F" sheet="1" objects="1" scenarios="1"/>
  <mergeCells count="38">
    <mergeCell ref="B37:C37"/>
    <mergeCell ref="B31:C31"/>
    <mergeCell ref="B32:C32"/>
    <mergeCell ref="B33:C33"/>
    <mergeCell ref="B35:C35"/>
    <mergeCell ref="B34:C34"/>
    <mergeCell ref="B22:C22"/>
    <mergeCell ref="A3:B3"/>
    <mergeCell ref="C3:E3"/>
    <mergeCell ref="B36:C36"/>
    <mergeCell ref="B27:C27"/>
    <mergeCell ref="B28:C28"/>
    <mergeCell ref="B18:C18"/>
    <mergeCell ref="B19:C19"/>
    <mergeCell ref="B30:C30"/>
    <mergeCell ref="B23:C23"/>
    <mergeCell ref="B24:C24"/>
    <mergeCell ref="B25:C25"/>
    <mergeCell ref="B26:C26"/>
    <mergeCell ref="B29:C29"/>
    <mergeCell ref="B12:C12"/>
    <mergeCell ref="B13:C13"/>
    <mergeCell ref="B20:C20"/>
    <mergeCell ref="B21:C21"/>
    <mergeCell ref="B14:C14"/>
    <mergeCell ref="B15:C15"/>
    <mergeCell ref="B16:C16"/>
    <mergeCell ref="B17:C17"/>
    <mergeCell ref="A1:F1"/>
    <mergeCell ref="A38:F38"/>
    <mergeCell ref="B4:C4"/>
    <mergeCell ref="B5:C5"/>
    <mergeCell ref="B6:C6"/>
    <mergeCell ref="B7:C7"/>
    <mergeCell ref="B8:C8"/>
    <mergeCell ref="B9:C9"/>
    <mergeCell ref="B10:C10"/>
    <mergeCell ref="B11:C11"/>
  </mergeCells>
  <dataValidations count="1">
    <dataValidation type="decimal" operator="greaterThanOrEqual" showInputMessage="1" showErrorMessage="1" errorTitle="数据错误：小于其中项合计" error="数据错误：小于其中项合计" sqref="D32 E32">
      <formula1>D33+D34+D35+D36</formula1>
    </dataValidation>
  </dataValidation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4"/>
  <sheetViews>
    <sheetView workbookViewId="0" topLeftCell="A1">
      <selection activeCell="L12" sqref="L12"/>
    </sheetView>
  </sheetViews>
  <sheetFormatPr defaultColWidth="9.00390625" defaultRowHeight="14.25"/>
  <cols>
    <col min="1" max="1" width="10.00390625" style="0" customWidth="1"/>
    <col min="2" max="2" width="19.50390625" style="0" customWidth="1"/>
    <col min="3" max="6" width="12.375" style="0" customWidth="1"/>
  </cols>
  <sheetData>
    <row r="1" spans="1:6" ht="42" customHeight="1">
      <c r="A1" s="245" t="s">
        <v>97</v>
      </c>
      <c r="B1" s="245"/>
      <c r="C1" s="245"/>
      <c r="D1" s="245"/>
      <c r="E1" s="245"/>
      <c r="F1" s="245"/>
    </row>
    <row r="2" spans="1:6" ht="13.5" customHeight="1">
      <c r="A2" s="35"/>
      <c r="B2" s="35"/>
      <c r="C2" s="282" t="s">
        <v>392</v>
      </c>
      <c r="D2" s="282"/>
      <c r="E2" s="76"/>
      <c r="F2" s="36" t="s">
        <v>146</v>
      </c>
    </row>
    <row r="3" spans="1:6" ht="13.5" customHeight="1" thickBot="1">
      <c r="A3" s="41" t="s">
        <v>365</v>
      </c>
      <c r="B3" s="235">
        <f>'封面'!C19</f>
        <v>0</v>
      </c>
      <c r="C3" s="235"/>
      <c r="D3" s="235"/>
      <c r="E3" s="281" t="s">
        <v>98</v>
      </c>
      <c r="F3" s="281"/>
    </row>
    <row r="4" spans="1:7" ht="36" customHeight="1">
      <c r="A4" s="279" t="s">
        <v>27</v>
      </c>
      <c r="B4" s="280"/>
      <c r="C4" s="50" t="s">
        <v>419</v>
      </c>
      <c r="D4" s="50" t="s">
        <v>101</v>
      </c>
      <c r="E4" s="50" t="s">
        <v>102</v>
      </c>
      <c r="F4" s="49" t="s">
        <v>100</v>
      </c>
      <c r="G4" s="39"/>
    </row>
    <row r="5" spans="1:6" ht="19.5" customHeight="1">
      <c r="A5" s="248" t="s">
        <v>424</v>
      </c>
      <c r="B5" s="249"/>
      <c r="C5" s="131">
        <f>C6+C14</f>
        <v>0</v>
      </c>
      <c r="D5" s="131">
        <f>D6+D14</f>
        <v>0</v>
      </c>
      <c r="E5" s="131">
        <f>E6+E14</f>
        <v>0</v>
      </c>
      <c r="F5" s="139">
        <f>C5+D5-E5</f>
        <v>0</v>
      </c>
    </row>
    <row r="6" spans="1:6" ht="19.5" customHeight="1">
      <c r="A6" s="250" t="s">
        <v>426</v>
      </c>
      <c r="B6" s="251"/>
      <c r="C6" s="131">
        <f>C7+C10</f>
        <v>0</v>
      </c>
      <c r="D6" s="131">
        <f>D7+D10</f>
        <v>0</v>
      </c>
      <c r="E6" s="131">
        <f>E7+E10</f>
        <v>0</v>
      </c>
      <c r="F6" s="139">
        <f aca="true" t="shared" si="0" ref="F6:F23">C6+D6-E6</f>
        <v>0</v>
      </c>
    </row>
    <row r="7" spans="1:6" ht="19.5" customHeight="1">
      <c r="A7" s="250" t="s">
        <v>425</v>
      </c>
      <c r="B7" s="251"/>
      <c r="C7" s="131">
        <f>C8+C9</f>
        <v>0</v>
      </c>
      <c r="D7" s="131">
        <f>D8+D9</f>
        <v>0</v>
      </c>
      <c r="E7" s="131">
        <f>E8+E9</f>
        <v>0</v>
      </c>
      <c r="F7" s="139">
        <f t="shared" si="0"/>
        <v>0</v>
      </c>
    </row>
    <row r="8" spans="1:6" ht="19.5" customHeight="1">
      <c r="A8" s="250" t="s">
        <v>318</v>
      </c>
      <c r="B8" s="251"/>
      <c r="C8" s="90"/>
      <c r="D8" s="90"/>
      <c r="E8" s="90"/>
      <c r="F8" s="139">
        <f t="shared" si="0"/>
        <v>0</v>
      </c>
    </row>
    <row r="9" spans="1:6" ht="19.5" customHeight="1">
      <c r="A9" s="250" t="s">
        <v>319</v>
      </c>
      <c r="B9" s="251"/>
      <c r="C9" s="90"/>
      <c r="D9" s="90"/>
      <c r="E9" s="90"/>
      <c r="F9" s="139">
        <f t="shared" si="0"/>
        <v>0</v>
      </c>
    </row>
    <row r="10" spans="1:6" ht="19.5" customHeight="1">
      <c r="A10" s="250" t="s">
        <v>428</v>
      </c>
      <c r="B10" s="251"/>
      <c r="C10" s="131">
        <f>C11+C12</f>
        <v>0</v>
      </c>
      <c r="D10" s="131">
        <f>D11+D12</f>
        <v>0</v>
      </c>
      <c r="E10" s="131">
        <f>E11+E12</f>
        <v>0</v>
      </c>
      <c r="F10" s="139">
        <f t="shared" si="0"/>
        <v>0</v>
      </c>
    </row>
    <row r="11" spans="1:6" ht="19.5" customHeight="1">
      <c r="A11" s="250" t="s">
        <v>320</v>
      </c>
      <c r="B11" s="251"/>
      <c r="C11" s="90"/>
      <c r="D11" s="90"/>
      <c r="E11" s="90"/>
      <c r="F11" s="139">
        <f t="shared" si="0"/>
        <v>0</v>
      </c>
    </row>
    <row r="12" spans="1:6" ht="19.5" customHeight="1">
      <c r="A12" s="250" t="s">
        <v>321</v>
      </c>
      <c r="B12" s="251"/>
      <c r="C12" s="90"/>
      <c r="D12" s="90"/>
      <c r="E12" s="90"/>
      <c r="F12" s="139">
        <f t="shared" si="0"/>
        <v>0</v>
      </c>
    </row>
    <row r="13" spans="1:6" ht="19.5" customHeight="1">
      <c r="A13" s="250" t="s">
        <v>322</v>
      </c>
      <c r="B13" s="251"/>
      <c r="C13" s="90"/>
      <c r="D13" s="90"/>
      <c r="E13" s="90"/>
      <c r="F13" s="139">
        <f t="shared" si="0"/>
        <v>0</v>
      </c>
    </row>
    <row r="14" spans="1:6" ht="19.5" customHeight="1">
      <c r="A14" s="250" t="s">
        <v>427</v>
      </c>
      <c r="B14" s="251"/>
      <c r="C14" s="131">
        <f>C15+C18+C19</f>
        <v>0</v>
      </c>
      <c r="D14" s="131">
        <f>D15+D18+D19</f>
        <v>0</v>
      </c>
      <c r="E14" s="131">
        <f>E15+E18+E19</f>
        <v>0</v>
      </c>
      <c r="F14" s="139">
        <f t="shared" si="0"/>
        <v>0</v>
      </c>
    </row>
    <row r="15" spans="1:6" ht="19.5" customHeight="1">
      <c r="A15" s="250" t="s">
        <v>323</v>
      </c>
      <c r="B15" s="251"/>
      <c r="C15" s="131">
        <f>C16+C17</f>
        <v>0</v>
      </c>
      <c r="D15" s="131">
        <f>D16+D17</f>
        <v>0</v>
      </c>
      <c r="E15" s="131">
        <f>E16+E17</f>
        <v>0</v>
      </c>
      <c r="F15" s="139">
        <f t="shared" si="0"/>
        <v>0</v>
      </c>
    </row>
    <row r="16" spans="1:6" ht="19.5" customHeight="1">
      <c r="A16" s="250" t="s">
        <v>318</v>
      </c>
      <c r="B16" s="251"/>
      <c r="C16" s="90"/>
      <c r="D16" s="90"/>
      <c r="E16" s="90"/>
      <c r="F16" s="139">
        <f t="shared" si="0"/>
        <v>0</v>
      </c>
    </row>
    <row r="17" spans="1:6" ht="19.5" customHeight="1">
      <c r="A17" s="250" t="s">
        <v>319</v>
      </c>
      <c r="B17" s="251"/>
      <c r="C17" s="90"/>
      <c r="D17" s="90"/>
      <c r="E17" s="90"/>
      <c r="F17" s="139">
        <f t="shared" si="0"/>
        <v>0</v>
      </c>
    </row>
    <row r="18" spans="1:6" ht="19.5" customHeight="1">
      <c r="A18" s="250" t="s">
        <v>324</v>
      </c>
      <c r="B18" s="251"/>
      <c r="C18" s="90"/>
      <c r="D18" s="90"/>
      <c r="E18" s="90"/>
      <c r="F18" s="139">
        <f t="shared" si="0"/>
        <v>0</v>
      </c>
    </row>
    <row r="19" spans="1:6" ht="19.5" customHeight="1">
      <c r="A19" s="250" t="s">
        <v>325</v>
      </c>
      <c r="B19" s="251"/>
      <c r="C19" s="90"/>
      <c r="D19" s="90"/>
      <c r="E19" s="90"/>
      <c r="F19" s="139">
        <f t="shared" si="0"/>
        <v>0</v>
      </c>
    </row>
    <row r="20" spans="1:6" ht="19.5" customHeight="1">
      <c r="A20" s="248" t="s">
        <v>326</v>
      </c>
      <c r="B20" s="249"/>
      <c r="C20" s="90"/>
      <c r="D20" s="90"/>
      <c r="E20" s="90"/>
      <c r="F20" s="139">
        <f t="shared" si="0"/>
        <v>0</v>
      </c>
    </row>
    <row r="21" spans="1:6" ht="19.5" customHeight="1">
      <c r="A21" s="250" t="s">
        <v>327</v>
      </c>
      <c r="B21" s="251"/>
      <c r="C21" s="90"/>
      <c r="D21" s="90"/>
      <c r="E21" s="90"/>
      <c r="F21" s="139">
        <f t="shared" si="0"/>
        <v>0</v>
      </c>
    </row>
    <row r="22" spans="1:6" ht="19.5" customHeight="1">
      <c r="A22" s="248" t="s">
        <v>328</v>
      </c>
      <c r="B22" s="249"/>
      <c r="C22" s="90"/>
      <c r="D22" s="90"/>
      <c r="E22" s="90"/>
      <c r="F22" s="139">
        <f t="shared" si="0"/>
        <v>0</v>
      </c>
    </row>
    <row r="23" spans="1:7" ht="19.5" customHeight="1" thickBot="1">
      <c r="A23" s="283" t="s">
        <v>329</v>
      </c>
      <c r="B23" s="284"/>
      <c r="C23" s="141">
        <f>C5+C20+C22</f>
        <v>0</v>
      </c>
      <c r="D23" s="141">
        <f>D5+D20+D22</f>
        <v>0</v>
      </c>
      <c r="E23" s="141">
        <f>E5+E20+E22</f>
        <v>0</v>
      </c>
      <c r="F23" s="140">
        <f t="shared" si="0"/>
        <v>0</v>
      </c>
      <c r="G23" s="24"/>
    </row>
    <row r="24" spans="1:2" ht="14.25">
      <c r="A24" s="24"/>
      <c r="B24" s="24"/>
    </row>
  </sheetData>
  <sheetProtection password="EF0F" sheet="1" objects="1" scenarios="1"/>
  <mergeCells count="24">
    <mergeCell ref="E3:F3"/>
    <mergeCell ref="C2:D2"/>
    <mergeCell ref="A23:B23"/>
    <mergeCell ref="B3:D3"/>
    <mergeCell ref="A18:B18"/>
    <mergeCell ref="A19:B19"/>
    <mergeCell ref="A20:B20"/>
    <mergeCell ref="A21:B21"/>
    <mergeCell ref="A14:B14"/>
    <mergeCell ref="A15:B15"/>
    <mergeCell ref="A16:B16"/>
    <mergeCell ref="A11:B11"/>
    <mergeCell ref="A12:B12"/>
    <mergeCell ref="A13:B13"/>
    <mergeCell ref="A22:B22"/>
    <mergeCell ref="A1:F1"/>
    <mergeCell ref="A4:B4"/>
    <mergeCell ref="A5:B5"/>
    <mergeCell ref="A6:B6"/>
    <mergeCell ref="A7:B7"/>
    <mergeCell ref="A8:B8"/>
    <mergeCell ref="A9:B9"/>
    <mergeCell ref="A17:B17"/>
    <mergeCell ref="A10:B10"/>
  </mergeCells>
  <dataValidations count="1">
    <dataValidation type="decimal" operator="greaterThanOrEqual" showInputMessage="1" showErrorMessage="1" errorTitle="数据错误：小于其中项" error="数据错误：小于其中项" sqref="C12:E12 C20:E20">
      <formula1>C13</formula1>
    </dataValidation>
  </dataValidation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6"/>
  <sheetViews>
    <sheetView workbookViewId="0" topLeftCell="A1">
      <selection activeCell="B7" sqref="B7:C7"/>
    </sheetView>
  </sheetViews>
  <sheetFormatPr defaultColWidth="9.00390625" defaultRowHeight="14.25"/>
  <cols>
    <col min="1" max="1" width="4.25390625" style="0" customWidth="1"/>
    <col min="2" max="2" width="3.625" style="0" customWidth="1"/>
    <col min="3" max="3" width="22.00390625" style="0" customWidth="1"/>
    <col min="4" max="4" width="9.25390625" style="0" customWidth="1"/>
    <col min="5" max="5" width="8.125" style="0" customWidth="1"/>
    <col min="6" max="6" width="9.25390625" style="0" customWidth="1"/>
    <col min="7" max="8" width="9.75390625" style="0" customWidth="1"/>
    <col min="9" max="9" width="8.00390625" style="0" customWidth="1"/>
  </cols>
  <sheetData>
    <row r="1" spans="1:9" ht="48" customHeight="1">
      <c r="A1" s="262" t="s">
        <v>22</v>
      </c>
      <c r="B1" s="262"/>
      <c r="C1" s="262"/>
      <c r="D1" s="262"/>
      <c r="E1" s="262"/>
      <c r="F1" s="262"/>
      <c r="G1" s="262"/>
      <c r="H1" s="262"/>
      <c r="I1" s="262"/>
    </row>
    <row r="2" spans="1:9" ht="16.5" customHeight="1">
      <c r="A2" s="101"/>
      <c r="B2" s="101"/>
      <c r="C2" s="101"/>
      <c r="D2" s="101"/>
      <c r="E2" s="101" t="s">
        <v>389</v>
      </c>
      <c r="F2" s="101"/>
      <c r="G2" s="101"/>
      <c r="H2" s="102"/>
      <c r="I2" s="102" t="s">
        <v>393</v>
      </c>
    </row>
    <row r="3" spans="1:9" ht="17.25" customHeight="1" thickBot="1">
      <c r="A3" s="290" t="s">
        <v>394</v>
      </c>
      <c r="B3" s="290"/>
      <c r="C3" s="177">
        <f>'封面'!C19</f>
        <v>0</v>
      </c>
      <c r="D3" s="177"/>
      <c r="E3" s="177"/>
      <c r="F3" s="177"/>
      <c r="G3" s="177"/>
      <c r="H3" s="291" t="s">
        <v>384</v>
      </c>
      <c r="I3" s="291"/>
    </row>
    <row r="4" spans="1:10" ht="27.75" customHeight="1">
      <c r="A4" s="103" t="s">
        <v>1</v>
      </c>
      <c r="B4" s="285" t="s">
        <v>110</v>
      </c>
      <c r="C4" s="286"/>
      <c r="D4" s="104" t="s">
        <v>28</v>
      </c>
      <c r="E4" s="104" t="s">
        <v>111</v>
      </c>
      <c r="F4" s="104" t="s">
        <v>121</v>
      </c>
      <c r="G4" s="104" t="s">
        <v>120</v>
      </c>
      <c r="H4" s="105" t="s">
        <v>112</v>
      </c>
      <c r="I4" s="105" t="s">
        <v>330</v>
      </c>
      <c r="J4" s="24"/>
    </row>
    <row r="5" spans="1:10" ht="19.5" customHeight="1">
      <c r="A5" s="58">
        <v>1</v>
      </c>
      <c r="B5" s="287"/>
      <c r="C5" s="288"/>
      <c r="D5" s="90"/>
      <c r="E5" s="106"/>
      <c r="F5" s="90"/>
      <c r="G5" s="90"/>
      <c r="H5" s="107"/>
      <c r="I5" s="151"/>
      <c r="J5" s="24"/>
    </row>
    <row r="6" spans="1:10" ht="19.5" customHeight="1">
      <c r="A6" s="58">
        <v>2</v>
      </c>
      <c r="B6" s="287"/>
      <c r="C6" s="288"/>
      <c r="D6" s="108"/>
      <c r="E6" s="109"/>
      <c r="F6" s="108"/>
      <c r="G6" s="90"/>
      <c r="H6" s="107"/>
      <c r="I6" s="151"/>
      <c r="J6" s="24"/>
    </row>
    <row r="7" spans="1:10" ht="19.5" customHeight="1">
      <c r="A7" s="58">
        <v>3</v>
      </c>
      <c r="B7" s="287"/>
      <c r="C7" s="288"/>
      <c r="D7" s="108"/>
      <c r="E7" s="109"/>
      <c r="F7" s="108"/>
      <c r="G7" s="90"/>
      <c r="H7" s="107"/>
      <c r="I7" s="151"/>
      <c r="J7" s="24"/>
    </row>
    <row r="8" spans="1:10" ht="19.5" customHeight="1">
      <c r="A8" s="58">
        <v>4</v>
      </c>
      <c r="B8" s="287"/>
      <c r="C8" s="288"/>
      <c r="D8" s="108"/>
      <c r="E8" s="109"/>
      <c r="F8" s="108"/>
      <c r="G8" s="90"/>
      <c r="H8" s="107"/>
      <c r="I8" s="151"/>
      <c r="J8" s="24"/>
    </row>
    <row r="9" spans="1:10" ht="19.5" customHeight="1">
      <c r="A9" s="58">
        <v>5</v>
      </c>
      <c r="B9" s="287"/>
      <c r="C9" s="288"/>
      <c r="D9" s="108"/>
      <c r="E9" s="109"/>
      <c r="F9" s="108"/>
      <c r="G9" s="90"/>
      <c r="H9" s="107"/>
      <c r="I9" s="151"/>
      <c r="J9" s="24"/>
    </row>
    <row r="10" spans="1:10" ht="19.5" customHeight="1">
      <c r="A10" s="58">
        <v>6</v>
      </c>
      <c r="B10" s="287"/>
      <c r="C10" s="288"/>
      <c r="D10" s="108"/>
      <c r="E10" s="109"/>
      <c r="F10" s="108"/>
      <c r="G10" s="90"/>
      <c r="H10" s="107"/>
      <c r="I10" s="151"/>
      <c r="J10" s="24"/>
    </row>
    <row r="11" spans="1:10" ht="19.5" customHeight="1">
      <c r="A11" s="58">
        <v>7</v>
      </c>
      <c r="B11" s="287"/>
      <c r="C11" s="288"/>
      <c r="D11" s="108"/>
      <c r="E11" s="109"/>
      <c r="F11" s="108"/>
      <c r="G11" s="90"/>
      <c r="H11" s="107"/>
      <c r="I11" s="151"/>
      <c r="J11" s="24"/>
    </row>
    <row r="12" spans="1:10" ht="19.5" customHeight="1">
      <c r="A12" s="58">
        <v>8</v>
      </c>
      <c r="B12" s="287"/>
      <c r="C12" s="288"/>
      <c r="D12" s="108"/>
      <c r="E12" s="109"/>
      <c r="F12" s="108"/>
      <c r="G12" s="90"/>
      <c r="H12" s="107"/>
      <c r="I12" s="151"/>
      <c r="J12" s="24"/>
    </row>
    <row r="13" spans="1:10" ht="19.5" customHeight="1">
      <c r="A13" s="58">
        <v>9</v>
      </c>
      <c r="B13" s="287"/>
      <c r="C13" s="288"/>
      <c r="D13" s="108"/>
      <c r="E13" s="109"/>
      <c r="F13" s="108"/>
      <c r="G13" s="90"/>
      <c r="H13" s="107"/>
      <c r="I13" s="151"/>
      <c r="J13" s="24"/>
    </row>
    <row r="14" spans="1:10" ht="19.5" customHeight="1">
      <c r="A14" s="58">
        <v>10</v>
      </c>
      <c r="B14" s="287"/>
      <c r="C14" s="288"/>
      <c r="D14" s="108"/>
      <c r="E14" s="109"/>
      <c r="F14" s="108"/>
      <c r="G14" s="90"/>
      <c r="H14" s="107"/>
      <c r="I14" s="151"/>
      <c r="J14" s="24"/>
    </row>
    <row r="15" spans="1:10" ht="19.5" customHeight="1">
      <c r="A15" s="58">
        <v>11</v>
      </c>
      <c r="B15" s="287"/>
      <c r="C15" s="288"/>
      <c r="D15" s="108"/>
      <c r="E15" s="109"/>
      <c r="F15" s="108"/>
      <c r="G15" s="90"/>
      <c r="H15" s="107"/>
      <c r="I15" s="151"/>
      <c r="J15" s="24"/>
    </row>
    <row r="16" spans="1:10" ht="19.5" customHeight="1">
      <c r="A16" s="58">
        <v>12</v>
      </c>
      <c r="B16" s="287"/>
      <c r="C16" s="288"/>
      <c r="D16" s="108"/>
      <c r="E16" s="109"/>
      <c r="F16" s="108"/>
      <c r="G16" s="90"/>
      <c r="H16" s="107"/>
      <c r="I16" s="151"/>
      <c r="J16" s="24"/>
    </row>
    <row r="17" spans="1:10" ht="19.5" customHeight="1">
      <c r="A17" s="58">
        <v>13</v>
      </c>
      <c r="B17" s="287"/>
      <c r="C17" s="288"/>
      <c r="D17" s="108"/>
      <c r="E17" s="109"/>
      <c r="F17" s="108"/>
      <c r="G17" s="90"/>
      <c r="H17" s="107"/>
      <c r="I17" s="151"/>
      <c r="J17" s="24"/>
    </row>
    <row r="18" spans="1:10" ht="19.5" customHeight="1">
      <c r="A18" s="58">
        <v>14</v>
      </c>
      <c r="B18" s="287"/>
      <c r="C18" s="288"/>
      <c r="D18" s="108"/>
      <c r="E18" s="109"/>
      <c r="F18" s="108"/>
      <c r="G18" s="90"/>
      <c r="H18" s="107"/>
      <c r="I18" s="151"/>
      <c r="J18" s="24"/>
    </row>
    <row r="19" spans="1:10" ht="19.5" customHeight="1">
      <c r="A19" s="58">
        <v>15</v>
      </c>
      <c r="B19" s="287"/>
      <c r="C19" s="288"/>
      <c r="D19" s="90"/>
      <c r="E19" s="106"/>
      <c r="F19" s="90"/>
      <c r="G19" s="90"/>
      <c r="H19" s="107"/>
      <c r="I19" s="151"/>
      <c r="J19" s="24"/>
    </row>
    <row r="20" spans="1:10" ht="19.5" customHeight="1">
      <c r="A20" s="58">
        <v>16</v>
      </c>
      <c r="B20" s="287"/>
      <c r="C20" s="288"/>
      <c r="D20" s="90"/>
      <c r="E20" s="106"/>
      <c r="F20" s="90"/>
      <c r="G20" s="90"/>
      <c r="H20" s="107"/>
      <c r="I20" s="151"/>
      <c r="J20" s="24"/>
    </row>
    <row r="21" spans="1:10" ht="19.5" customHeight="1">
      <c r="A21" s="58">
        <v>17</v>
      </c>
      <c r="B21" s="287"/>
      <c r="C21" s="288"/>
      <c r="D21" s="108"/>
      <c r="E21" s="109"/>
      <c r="F21" s="108"/>
      <c r="G21" s="90"/>
      <c r="H21" s="107"/>
      <c r="I21" s="151"/>
      <c r="J21" s="24"/>
    </row>
    <row r="22" spans="1:10" ht="19.5" customHeight="1">
      <c r="A22" s="58">
        <v>18</v>
      </c>
      <c r="B22" s="287"/>
      <c r="C22" s="288"/>
      <c r="D22" s="108"/>
      <c r="E22" s="109"/>
      <c r="F22" s="108"/>
      <c r="G22" s="90"/>
      <c r="H22" s="107"/>
      <c r="I22" s="151"/>
      <c r="J22" s="24"/>
    </row>
    <row r="23" spans="1:10" ht="19.5" customHeight="1">
      <c r="A23" s="58">
        <v>19</v>
      </c>
      <c r="B23" s="287"/>
      <c r="C23" s="288"/>
      <c r="D23" s="108"/>
      <c r="E23" s="109"/>
      <c r="F23" s="108"/>
      <c r="G23" s="90"/>
      <c r="H23" s="107"/>
      <c r="I23" s="151"/>
      <c r="J23" s="24"/>
    </row>
    <row r="24" spans="1:10" ht="19.5" customHeight="1">
      <c r="A24" s="58">
        <v>20</v>
      </c>
      <c r="B24" s="287"/>
      <c r="C24" s="288"/>
      <c r="D24" s="108"/>
      <c r="E24" s="109"/>
      <c r="F24" s="108"/>
      <c r="G24" s="90"/>
      <c r="H24" s="107"/>
      <c r="I24" s="151"/>
      <c r="J24" s="24"/>
    </row>
    <row r="25" spans="1:10" ht="19.5" customHeight="1" thickBot="1">
      <c r="A25" s="64"/>
      <c r="B25" s="289" t="s">
        <v>25</v>
      </c>
      <c r="C25" s="284"/>
      <c r="D25" s="65"/>
      <c r="E25" s="66"/>
      <c r="F25" s="149">
        <f>SUM(F5:F24)</f>
        <v>0</v>
      </c>
      <c r="G25" s="149">
        <f>SUM(G5:G24)</f>
        <v>0</v>
      </c>
      <c r="H25" s="149">
        <f>SUM(H5:H24)</f>
        <v>0</v>
      </c>
      <c r="I25" s="152"/>
      <c r="J25" s="24"/>
    </row>
    <row r="26" spans="1:9" ht="14.25">
      <c r="A26" s="238" t="s">
        <v>125</v>
      </c>
      <c r="B26" s="238"/>
      <c r="C26" s="238"/>
      <c r="D26" s="238"/>
      <c r="E26" s="238"/>
      <c r="F26" s="238"/>
      <c r="G26" s="238"/>
      <c r="H26" s="238"/>
      <c r="I26" s="238"/>
    </row>
  </sheetData>
  <sheetProtection password="EF0F" sheet="1" objects="1" scenarios="1"/>
  <mergeCells count="27">
    <mergeCell ref="H3:I3"/>
    <mergeCell ref="C3:G3"/>
    <mergeCell ref="B23:C23"/>
    <mergeCell ref="B24:C24"/>
    <mergeCell ref="B12:C12"/>
    <mergeCell ref="B13:C13"/>
    <mergeCell ref="B14:C14"/>
    <mergeCell ref="B25:C25"/>
    <mergeCell ref="A3:B3"/>
    <mergeCell ref="B19:C19"/>
    <mergeCell ref="B20:C20"/>
    <mergeCell ref="B21:C21"/>
    <mergeCell ref="B22:C22"/>
    <mergeCell ref="B15:C15"/>
    <mergeCell ref="B17:C17"/>
    <mergeCell ref="B18:C18"/>
    <mergeCell ref="B11:C11"/>
    <mergeCell ref="A1:I1"/>
    <mergeCell ref="A26:I26"/>
    <mergeCell ref="B4:C4"/>
    <mergeCell ref="B5:C5"/>
    <mergeCell ref="B6:C6"/>
    <mergeCell ref="B7:C7"/>
    <mergeCell ref="B8:C8"/>
    <mergeCell ref="B9:C9"/>
    <mergeCell ref="B10:C10"/>
    <mergeCell ref="B16:C16"/>
  </mergeCell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41"/>
  <sheetViews>
    <sheetView workbookViewId="0" topLeftCell="A1">
      <selection activeCell="F24" sqref="F24"/>
    </sheetView>
  </sheetViews>
  <sheetFormatPr defaultColWidth="9.00390625" defaultRowHeight="14.25"/>
  <cols>
    <col min="1" max="1" width="5.875" style="0" customWidth="1"/>
    <col min="2" max="2" width="3.125" style="0" customWidth="1"/>
    <col min="3" max="3" width="29.75390625" style="0" customWidth="1"/>
    <col min="4" max="5" width="15.125" style="25" customWidth="1"/>
    <col min="6" max="6" width="12.75390625" style="0" customWidth="1"/>
  </cols>
  <sheetData>
    <row r="1" spans="1:6" ht="45" customHeight="1">
      <c r="A1" s="296" t="s">
        <v>123</v>
      </c>
      <c r="B1" s="296"/>
      <c r="C1" s="296"/>
      <c r="D1" s="296"/>
      <c r="E1" s="296"/>
      <c r="F1" s="296"/>
    </row>
    <row r="2" spans="1:6" ht="12" customHeight="1">
      <c r="A2" s="78"/>
      <c r="B2" s="78"/>
      <c r="C2" s="305" t="s">
        <v>395</v>
      </c>
      <c r="D2" s="305"/>
      <c r="E2" s="79"/>
      <c r="F2" s="77" t="s">
        <v>396</v>
      </c>
    </row>
    <row r="3" spans="1:6" ht="16.5" customHeight="1" thickBot="1">
      <c r="A3" s="306" t="s">
        <v>397</v>
      </c>
      <c r="B3" s="306"/>
      <c r="C3" s="235">
        <f>'封面'!C19</f>
        <v>0</v>
      </c>
      <c r="D3" s="235"/>
      <c r="E3" s="307" t="s">
        <v>81</v>
      </c>
      <c r="F3" s="307"/>
    </row>
    <row r="4" spans="1:6" ht="20.25" customHeight="1">
      <c r="A4" s="38" t="s">
        <v>1</v>
      </c>
      <c r="B4" s="298" t="s">
        <v>23</v>
      </c>
      <c r="C4" s="247"/>
      <c r="D4" s="30" t="s">
        <v>19</v>
      </c>
      <c r="E4" s="30" t="s">
        <v>20</v>
      </c>
      <c r="F4" s="26" t="s">
        <v>21</v>
      </c>
    </row>
    <row r="5" spans="1:6" ht="18" customHeight="1">
      <c r="A5" s="59">
        <v>1</v>
      </c>
      <c r="B5" s="299" t="s">
        <v>203</v>
      </c>
      <c r="C5" s="300"/>
      <c r="D5" s="142">
        <f>'利润表'!C27</f>
        <v>0</v>
      </c>
      <c r="E5" s="142">
        <f>'利润表'!D27</f>
        <v>0</v>
      </c>
      <c r="F5" s="143" t="str">
        <f>IF(D5=0," ",(E5-D5)/D5)</f>
        <v> </v>
      </c>
    </row>
    <row r="6" spans="1:6" ht="18" customHeight="1">
      <c r="A6" s="59">
        <v>2</v>
      </c>
      <c r="B6" s="301" t="s">
        <v>204</v>
      </c>
      <c r="C6" s="302"/>
      <c r="D6" s="173">
        <f>'利润表'!C15</f>
        <v>0</v>
      </c>
      <c r="E6" s="173">
        <f>'利润表'!D15</f>
        <v>0</v>
      </c>
      <c r="F6" s="143" t="str">
        <f aca="true" t="shared" si="0" ref="F6:F26">IF(D6=0," ",(E6-D6)/D6)</f>
        <v> </v>
      </c>
    </row>
    <row r="7" spans="1:6" ht="18" customHeight="1">
      <c r="A7" s="59">
        <v>3</v>
      </c>
      <c r="B7" s="301" t="s">
        <v>205</v>
      </c>
      <c r="C7" s="302"/>
      <c r="D7" s="110"/>
      <c r="E7" s="110"/>
      <c r="F7" s="143" t="str">
        <f t="shared" si="0"/>
        <v> </v>
      </c>
    </row>
    <row r="8" spans="1:6" ht="18" customHeight="1">
      <c r="A8" s="59">
        <v>4</v>
      </c>
      <c r="B8" s="301" t="s">
        <v>206</v>
      </c>
      <c r="C8" s="302"/>
      <c r="D8" s="110"/>
      <c r="E8" s="110"/>
      <c r="F8" s="143" t="str">
        <f t="shared" si="0"/>
        <v> </v>
      </c>
    </row>
    <row r="9" spans="1:6" ht="18" customHeight="1">
      <c r="A9" s="59">
        <v>5</v>
      </c>
      <c r="B9" s="301" t="s">
        <v>207</v>
      </c>
      <c r="C9" s="302"/>
      <c r="D9" s="110"/>
      <c r="E9" s="110"/>
      <c r="F9" s="143" t="str">
        <f t="shared" si="0"/>
        <v> </v>
      </c>
    </row>
    <row r="10" spans="1:6" ht="18" customHeight="1">
      <c r="A10" s="59">
        <v>6</v>
      </c>
      <c r="B10" s="301" t="s">
        <v>208</v>
      </c>
      <c r="C10" s="302"/>
      <c r="D10" s="110"/>
      <c r="E10" s="110"/>
      <c r="F10" s="143" t="str">
        <f t="shared" si="0"/>
        <v> </v>
      </c>
    </row>
    <row r="11" spans="1:6" ht="18" customHeight="1">
      <c r="A11" s="59">
        <v>7</v>
      </c>
      <c r="B11" s="301" t="s">
        <v>209</v>
      </c>
      <c r="C11" s="302"/>
      <c r="D11" s="110"/>
      <c r="E11" s="110"/>
      <c r="F11" s="143" t="str">
        <f t="shared" si="0"/>
        <v> </v>
      </c>
    </row>
    <row r="12" spans="1:6" ht="18" customHeight="1">
      <c r="A12" s="59">
        <v>8</v>
      </c>
      <c r="B12" s="301" t="s">
        <v>210</v>
      </c>
      <c r="C12" s="302"/>
      <c r="D12" s="110"/>
      <c r="E12" s="110"/>
      <c r="F12" s="143" t="str">
        <f t="shared" si="0"/>
        <v> </v>
      </c>
    </row>
    <row r="13" spans="1:6" ht="18" customHeight="1">
      <c r="A13" s="59">
        <v>9</v>
      </c>
      <c r="B13" s="301" t="s">
        <v>211</v>
      </c>
      <c r="C13" s="302"/>
      <c r="D13" s="110"/>
      <c r="E13" s="110"/>
      <c r="F13" s="143" t="str">
        <f t="shared" si="0"/>
        <v> </v>
      </c>
    </row>
    <row r="14" spans="1:6" ht="18" customHeight="1">
      <c r="A14" s="59">
        <v>10</v>
      </c>
      <c r="B14" s="301" t="s">
        <v>212</v>
      </c>
      <c r="C14" s="302"/>
      <c r="D14" s="110"/>
      <c r="E14" s="110"/>
      <c r="F14" s="143" t="str">
        <f t="shared" si="0"/>
        <v> </v>
      </c>
    </row>
    <row r="15" spans="1:6" ht="18" customHeight="1">
      <c r="A15" s="59">
        <v>11</v>
      </c>
      <c r="B15" s="301" t="s">
        <v>213</v>
      </c>
      <c r="C15" s="302"/>
      <c r="D15" s="113"/>
      <c r="E15" s="113"/>
      <c r="F15" s="143" t="str">
        <f t="shared" si="0"/>
        <v> </v>
      </c>
    </row>
    <row r="16" spans="1:6" ht="18" customHeight="1">
      <c r="A16" s="59">
        <v>12</v>
      </c>
      <c r="B16" s="299" t="s">
        <v>214</v>
      </c>
      <c r="C16" s="300"/>
      <c r="D16" s="142">
        <f>D8*100%+(D7-D8)*50%</f>
        <v>0</v>
      </c>
      <c r="E16" s="142">
        <f>E8*100%+(E7-E8)*50%</f>
        <v>0</v>
      </c>
      <c r="F16" s="143" t="str">
        <f t="shared" si="0"/>
        <v> </v>
      </c>
    </row>
    <row r="17" spans="1:6" ht="18" customHeight="1">
      <c r="A17" s="59">
        <v>13</v>
      </c>
      <c r="B17" s="299" t="s">
        <v>215</v>
      </c>
      <c r="C17" s="300"/>
      <c r="D17" s="142">
        <f>(D9+D10+D11)*40%+D12*60%+D13*50%</f>
        <v>0</v>
      </c>
      <c r="E17" s="142">
        <f>(E9+E10+E11)*40%+E12*60%+E13*50%</f>
        <v>0</v>
      </c>
      <c r="F17" s="143" t="str">
        <f t="shared" si="0"/>
        <v> </v>
      </c>
    </row>
    <row r="18" spans="1:6" ht="18" customHeight="1">
      <c r="A18" s="59">
        <v>14</v>
      </c>
      <c r="B18" s="299" t="s">
        <v>216</v>
      </c>
      <c r="C18" s="300"/>
      <c r="D18" s="142">
        <f>D5+(D6+D16-D17+D14)*(1-D15)</f>
        <v>0</v>
      </c>
      <c r="E18" s="142">
        <f>E5+(E6+E16-E17+E14)*(1-E15)</f>
        <v>0</v>
      </c>
      <c r="F18" s="143" t="str">
        <f t="shared" si="0"/>
        <v> </v>
      </c>
    </row>
    <row r="19" spans="1:6" ht="18" customHeight="1">
      <c r="A19" s="59">
        <v>15</v>
      </c>
      <c r="B19" s="301" t="s">
        <v>217</v>
      </c>
      <c r="C19" s="302"/>
      <c r="D19" s="110"/>
      <c r="E19" s="142">
        <f>('资产负债表'!G41+'资产负债表'!H41)/2</f>
        <v>0</v>
      </c>
      <c r="F19" s="143" t="str">
        <f t="shared" si="0"/>
        <v> </v>
      </c>
    </row>
    <row r="20" spans="1:6" ht="18" customHeight="1">
      <c r="A20" s="59">
        <v>16</v>
      </c>
      <c r="B20" s="301" t="s">
        <v>218</v>
      </c>
      <c r="C20" s="302"/>
      <c r="D20" s="110"/>
      <c r="E20" s="142">
        <f>('资产负债表'!G30+'资产负债表'!H30)/2</f>
        <v>0</v>
      </c>
      <c r="F20" s="143" t="str">
        <f t="shared" si="0"/>
        <v> </v>
      </c>
    </row>
    <row r="21" spans="1:6" ht="18" customHeight="1">
      <c r="A21" s="59">
        <v>17</v>
      </c>
      <c r="B21" s="301" t="s">
        <v>219</v>
      </c>
      <c r="C21" s="302"/>
      <c r="D21" s="110"/>
      <c r="E21" s="110"/>
      <c r="F21" s="143" t="str">
        <f t="shared" si="0"/>
        <v> </v>
      </c>
    </row>
    <row r="22" spans="1:6" ht="18" customHeight="1">
      <c r="A22" s="59">
        <v>18</v>
      </c>
      <c r="B22" s="301" t="s">
        <v>220</v>
      </c>
      <c r="C22" s="302"/>
      <c r="D22" s="110"/>
      <c r="E22" s="110"/>
      <c r="F22" s="143" t="str">
        <f t="shared" si="0"/>
        <v> </v>
      </c>
    </row>
    <row r="23" spans="1:6" ht="18" customHeight="1">
      <c r="A23" s="59">
        <v>19</v>
      </c>
      <c r="B23" s="299" t="s">
        <v>221</v>
      </c>
      <c r="C23" s="300"/>
      <c r="D23" s="142">
        <f>D19+D20-D21-D22</f>
        <v>0</v>
      </c>
      <c r="E23" s="142">
        <f>E19+E20-E21-E22</f>
        <v>0</v>
      </c>
      <c r="F23" s="143" t="str">
        <f t="shared" si="0"/>
        <v> </v>
      </c>
    </row>
    <row r="24" spans="1:6" ht="18" customHeight="1">
      <c r="A24" s="59">
        <v>20</v>
      </c>
      <c r="B24" s="301" t="s">
        <v>222</v>
      </c>
      <c r="C24" s="302"/>
      <c r="D24" s="145">
        <v>0.05</v>
      </c>
      <c r="E24" s="145">
        <v>0.05</v>
      </c>
      <c r="F24" s="143">
        <f t="shared" si="0"/>
        <v>0</v>
      </c>
    </row>
    <row r="25" spans="1:6" ht="18" customHeight="1">
      <c r="A25" s="59">
        <v>21</v>
      </c>
      <c r="B25" s="299" t="s">
        <v>223</v>
      </c>
      <c r="C25" s="300"/>
      <c r="D25" s="142">
        <f>D23*D24</f>
        <v>0</v>
      </c>
      <c r="E25" s="142">
        <f>E23*E24</f>
        <v>0</v>
      </c>
      <c r="F25" s="143" t="str">
        <f t="shared" si="0"/>
        <v> </v>
      </c>
    </row>
    <row r="26" spans="1:6" ht="18" customHeight="1" thickBot="1">
      <c r="A26" s="60">
        <v>22</v>
      </c>
      <c r="B26" s="303" t="s">
        <v>224</v>
      </c>
      <c r="C26" s="304"/>
      <c r="D26" s="146">
        <f>D18-D25</f>
        <v>0</v>
      </c>
      <c r="E26" s="146">
        <f>E18-E25</f>
        <v>0</v>
      </c>
      <c r="F26" s="144" t="str">
        <f t="shared" si="0"/>
        <v> </v>
      </c>
    </row>
    <row r="27" spans="1:6" ht="14.25" customHeight="1">
      <c r="A27" s="297" t="s">
        <v>133</v>
      </c>
      <c r="B27" s="297"/>
      <c r="C27" s="297"/>
      <c r="D27" s="297"/>
      <c r="E27" s="297"/>
      <c r="F27" s="297"/>
    </row>
    <row r="28" spans="1:6" ht="14.25" customHeight="1">
      <c r="A28" s="294" t="s">
        <v>134</v>
      </c>
      <c r="B28" s="294"/>
      <c r="C28" s="294"/>
      <c r="D28" s="294"/>
      <c r="E28" s="294"/>
      <c r="F28" s="294"/>
    </row>
    <row r="29" spans="1:6" ht="25.5" customHeight="1">
      <c r="A29" s="295" t="s">
        <v>143</v>
      </c>
      <c r="B29" s="295"/>
      <c r="C29" s="295"/>
      <c r="D29" s="295"/>
      <c r="E29" s="295"/>
      <c r="F29" s="295"/>
    </row>
    <row r="30" spans="1:6" ht="14.25" customHeight="1">
      <c r="A30" s="294" t="s">
        <v>135</v>
      </c>
      <c r="B30" s="294"/>
      <c r="C30" s="294"/>
      <c r="D30" s="294"/>
      <c r="E30" s="294"/>
      <c r="F30" s="294"/>
    </row>
    <row r="31" spans="1:6" ht="14.25" customHeight="1">
      <c r="A31" s="294" t="s">
        <v>141</v>
      </c>
      <c r="B31" s="294"/>
      <c r="C31" s="294"/>
      <c r="D31" s="294"/>
      <c r="E31" s="294"/>
      <c r="F31" s="294"/>
    </row>
    <row r="32" spans="1:6" ht="14.25" customHeight="1">
      <c r="A32" s="294" t="s">
        <v>142</v>
      </c>
      <c r="B32" s="294"/>
      <c r="C32" s="294"/>
      <c r="D32" s="294"/>
      <c r="E32" s="294"/>
      <c r="F32" s="294"/>
    </row>
    <row r="33" spans="1:6" ht="25.5" customHeight="1">
      <c r="A33" s="294" t="s">
        <v>136</v>
      </c>
      <c r="B33" s="294"/>
      <c r="C33" s="294"/>
      <c r="D33" s="294"/>
      <c r="E33" s="294"/>
      <c r="F33" s="294"/>
    </row>
    <row r="34" spans="1:6" ht="14.25" customHeight="1">
      <c r="A34" s="294" t="s">
        <v>137</v>
      </c>
      <c r="B34" s="294"/>
      <c r="C34" s="294"/>
      <c r="D34" s="294"/>
      <c r="E34" s="294"/>
      <c r="F34" s="294"/>
    </row>
    <row r="35" spans="1:6" ht="14.25" customHeight="1">
      <c r="A35" s="294" t="s">
        <v>138</v>
      </c>
      <c r="B35" s="294"/>
      <c r="C35" s="294"/>
      <c r="D35" s="294"/>
      <c r="E35" s="294"/>
      <c r="F35" s="294"/>
    </row>
    <row r="36" spans="1:6" ht="14.25" customHeight="1">
      <c r="A36" s="294" t="s">
        <v>139</v>
      </c>
      <c r="B36" s="294"/>
      <c r="C36" s="294"/>
      <c r="D36" s="294"/>
      <c r="E36" s="294"/>
      <c r="F36" s="294"/>
    </row>
    <row r="37" spans="1:6" ht="14.25" customHeight="1">
      <c r="A37" s="293" t="s">
        <v>140</v>
      </c>
      <c r="B37" s="293"/>
      <c r="C37" s="293"/>
      <c r="D37" s="293"/>
      <c r="E37" s="293"/>
      <c r="F37" s="293"/>
    </row>
    <row r="38" spans="1:6" ht="15.75" customHeight="1">
      <c r="A38" s="292"/>
      <c r="B38" s="292"/>
      <c r="C38" s="292"/>
      <c r="D38" s="292"/>
      <c r="E38" s="292"/>
      <c r="F38" s="292"/>
    </row>
    <row r="39" spans="1:6" ht="14.25">
      <c r="A39" s="46"/>
      <c r="B39" s="46"/>
      <c r="C39" s="46"/>
      <c r="D39" s="47"/>
      <c r="E39" s="47"/>
      <c r="F39" s="46"/>
    </row>
    <row r="40" spans="1:6" ht="14.25">
      <c r="A40" s="44"/>
      <c r="B40" s="44"/>
      <c r="C40" s="44"/>
      <c r="D40" s="45"/>
      <c r="E40" s="45"/>
      <c r="F40" s="44"/>
    </row>
    <row r="41" spans="1:6" ht="14.25">
      <c r="A41" s="44"/>
      <c r="B41" s="44"/>
      <c r="C41" s="44"/>
      <c r="D41" s="45"/>
      <c r="E41" s="45"/>
      <c r="F41" s="44"/>
    </row>
  </sheetData>
  <sheetProtection password="EF0F" sheet="1" objects="1" scenarios="1"/>
  <mergeCells count="40">
    <mergeCell ref="C2:D2"/>
    <mergeCell ref="A3:B3"/>
    <mergeCell ref="C3:D3"/>
    <mergeCell ref="E3:F3"/>
    <mergeCell ref="B24:C24"/>
    <mergeCell ref="B25:C25"/>
    <mergeCell ref="B26:C26"/>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A1:F1"/>
    <mergeCell ref="A32:F32"/>
    <mergeCell ref="A33:F33"/>
    <mergeCell ref="A30:F30"/>
    <mergeCell ref="A31:F31"/>
    <mergeCell ref="A27:F27"/>
    <mergeCell ref="B4:C4"/>
    <mergeCell ref="B5:C5"/>
    <mergeCell ref="B6:C6"/>
    <mergeCell ref="B7:C7"/>
    <mergeCell ref="A38:F38"/>
    <mergeCell ref="A37:F37"/>
    <mergeCell ref="A28:F28"/>
    <mergeCell ref="A29:F29"/>
    <mergeCell ref="A35:F35"/>
    <mergeCell ref="A36:F36"/>
    <mergeCell ref="A34:F34"/>
  </mergeCells>
  <dataValidations count="1">
    <dataValidation type="decimal" operator="greaterThanOrEqual" showInputMessage="1" showErrorMessage="1" errorTitle="数据错误：小于其中项" error="数据错误：小于其中项" sqref="D7 E7">
      <formula1>D8</formula1>
    </dataValidation>
  </dataValidation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4"/>
  <sheetViews>
    <sheetView workbookViewId="0" topLeftCell="A31">
      <selection activeCell="G30" sqref="G30"/>
    </sheetView>
  </sheetViews>
  <sheetFormatPr defaultColWidth="9.00390625" defaultRowHeight="14.25"/>
  <cols>
    <col min="1" max="1" width="9.00390625" style="1" customWidth="1"/>
    <col min="2" max="2" width="9.00390625" style="4" customWidth="1"/>
    <col min="3" max="4" width="9.625" style="1" customWidth="1"/>
    <col min="5" max="5" width="8.625" style="1" customWidth="1"/>
    <col min="6" max="6" width="18.875" style="1" customWidth="1"/>
    <col min="7" max="8" width="9.625" style="1" customWidth="1"/>
    <col min="9" max="9" width="8.625" style="1" customWidth="1"/>
    <col min="10" max="16384" width="9.00390625" style="1" customWidth="1"/>
  </cols>
  <sheetData>
    <row r="1" spans="1:9" ht="33.75" customHeight="1">
      <c r="A1" s="193" t="s">
        <v>75</v>
      </c>
      <c r="B1" s="193"/>
      <c r="C1" s="193"/>
      <c r="D1" s="193"/>
      <c r="E1" s="193"/>
      <c r="F1" s="193"/>
      <c r="G1" s="193"/>
      <c r="H1" s="193"/>
      <c r="I1" s="193"/>
    </row>
    <row r="2" spans="1:9" ht="13.5" customHeight="1">
      <c r="A2" s="83"/>
      <c r="B2" s="27"/>
      <c r="C2" s="27"/>
      <c r="D2" s="27"/>
      <c r="E2" s="191">
        <v>41274</v>
      </c>
      <c r="F2" s="192"/>
      <c r="G2" s="27"/>
      <c r="H2" s="189" t="s">
        <v>74</v>
      </c>
      <c r="I2" s="189"/>
    </row>
    <row r="3" spans="1:9" s="2" customFormat="1" ht="13.5" customHeight="1" thickBot="1">
      <c r="A3" s="84" t="s">
        <v>80</v>
      </c>
      <c r="B3" s="194">
        <f>'封面'!C19</f>
        <v>0</v>
      </c>
      <c r="C3" s="194"/>
      <c r="D3" s="194"/>
      <c r="E3" s="194"/>
      <c r="F3" s="86"/>
      <c r="G3" s="86"/>
      <c r="H3" s="190" t="s">
        <v>79</v>
      </c>
      <c r="I3" s="190"/>
    </row>
    <row r="4" spans="1:9" s="3" customFormat="1" ht="27.75" customHeight="1">
      <c r="A4" s="195" t="s">
        <v>14</v>
      </c>
      <c r="B4" s="196"/>
      <c r="C4" s="80" t="s">
        <v>19</v>
      </c>
      <c r="D4" s="80" t="s">
        <v>20</v>
      </c>
      <c r="E4" s="81" t="s">
        <v>188</v>
      </c>
      <c r="F4" s="57" t="s">
        <v>14</v>
      </c>
      <c r="G4" s="80" t="s">
        <v>19</v>
      </c>
      <c r="H4" s="80" t="s">
        <v>20</v>
      </c>
      <c r="I4" s="82" t="s">
        <v>188</v>
      </c>
    </row>
    <row r="5" spans="1:9" ht="16.5" customHeight="1">
      <c r="A5" s="197" t="s">
        <v>333</v>
      </c>
      <c r="B5" s="198"/>
      <c r="C5" s="116"/>
      <c r="D5" s="116"/>
      <c r="E5" s="117"/>
      <c r="F5" s="28" t="s">
        <v>332</v>
      </c>
      <c r="G5" s="118"/>
      <c r="H5" s="118"/>
      <c r="I5" s="124"/>
    </row>
    <row r="6" spans="1:9" ht="16.5" customHeight="1">
      <c r="A6" s="199" t="s">
        <v>334</v>
      </c>
      <c r="B6" s="200"/>
      <c r="C6" s="90"/>
      <c r="D6" s="90"/>
      <c r="E6" s="119" t="str">
        <f>IF(C6=0," ",(D6-C6)/C6)</f>
        <v> </v>
      </c>
      <c r="F6" s="29" t="s">
        <v>53</v>
      </c>
      <c r="G6" s="118">
        <f>'对外筹资'!C7</f>
        <v>0</v>
      </c>
      <c r="H6" s="118">
        <f>'对外筹资'!F7</f>
        <v>0</v>
      </c>
      <c r="I6" s="125" t="str">
        <f>IF(G6=0," ",(H6-G6)/G6)</f>
        <v> </v>
      </c>
    </row>
    <row r="7" spans="1:9" ht="16.5" customHeight="1">
      <c r="A7" s="199" t="s">
        <v>335</v>
      </c>
      <c r="B7" s="200"/>
      <c r="C7" s="56"/>
      <c r="D7" s="56"/>
      <c r="E7" s="119" t="str">
        <f aca="true" t="shared" si="0" ref="E7:E20">IF(C7=0," ",(D7-C7)/C7)</f>
        <v> </v>
      </c>
      <c r="F7" s="29" t="s">
        <v>113</v>
      </c>
      <c r="G7" s="56"/>
      <c r="H7" s="56"/>
      <c r="I7" s="125" t="str">
        <f aca="true" t="shared" si="1" ref="I7:I42">IF(G7=0," ",(H7-G7)/G7)</f>
        <v> </v>
      </c>
    </row>
    <row r="8" spans="1:9" ht="16.5" customHeight="1">
      <c r="A8" s="199" t="s">
        <v>336</v>
      </c>
      <c r="B8" s="200"/>
      <c r="C8" s="56"/>
      <c r="D8" s="56"/>
      <c r="E8" s="119" t="str">
        <f t="shared" si="0"/>
        <v> </v>
      </c>
      <c r="F8" s="29" t="s">
        <v>54</v>
      </c>
      <c r="G8" s="56"/>
      <c r="H8" s="56"/>
      <c r="I8" s="125" t="str">
        <f t="shared" si="1"/>
        <v> </v>
      </c>
    </row>
    <row r="9" spans="1:9" ht="16.5" customHeight="1">
      <c r="A9" s="199" t="s">
        <v>337</v>
      </c>
      <c r="B9" s="200"/>
      <c r="C9" s="56"/>
      <c r="D9" s="56"/>
      <c r="E9" s="119" t="str">
        <f t="shared" si="0"/>
        <v> </v>
      </c>
      <c r="F9" s="29" t="s">
        <v>55</v>
      </c>
      <c r="G9" s="56"/>
      <c r="H9" s="56"/>
      <c r="I9" s="125" t="str">
        <f>IF(G9=0," ",(H9-G9)/G9)</f>
        <v> </v>
      </c>
    </row>
    <row r="10" spans="1:9" ht="16.5" customHeight="1">
      <c r="A10" s="199" t="s">
        <v>338</v>
      </c>
      <c r="B10" s="200"/>
      <c r="C10" s="56"/>
      <c r="D10" s="56"/>
      <c r="E10" s="119" t="str">
        <f t="shared" si="0"/>
        <v> </v>
      </c>
      <c r="F10" s="29" t="s">
        <v>56</v>
      </c>
      <c r="G10" s="56"/>
      <c r="H10" s="56"/>
      <c r="I10" s="125" t="str">
        <f t="shared" si="1"/>
        <v> </v>
      </c>
    </row>
    <row r="11" spans="1:9" ht="16.5" customHeight="1">
      <c r="A11" s="199" t="s">
        <v>339</v>
      </c>
      <c r="B11" s="200"/>
      <c r="C11" s="56"/>
      <c r="D11" s="56"/>
      <c r="E11" s="119" t="str">
        <f t="shared" si="0"/>
        <v> </v>
      </c>
      <c r="F11" s="29" t="s">
        <v>57</v>
      </c>
      <c r="G11" s="56"/>
      <c r="H11" s="56"/>
      <c r="I11" s="125" t="str">
        <f t="shared" si="1"/>
        <v> </v>
      </c>
    </row>
    <row r="12" spans="1:9" ht="16.5" customHeight="1">
      <c r="A12" s="199" t="s">
        <v>340</v>
      </c>
      <c r="B12" s="200"/>
      <c r="C12" s="56"/>
      <c r="D12" s="56"/>
      <c r="E12" s="119" t="str">
        <f t="shared" si="0"/>
        <v> </v>
      </c>
      <c r="F12" s="29" t="s">
        <v>345</v>
      </c>
      <c r="G12" s="56"/>
      <c r="H12" s="56"/>
      <c r="I12" s="125" t="str">
        <f t="shared" si="1"/>
        <v> </v>
      </c>
    </row>
    <row r="13" spans="1:9" ht="16.5" customHeight="1">
      <c r="A13" s="199" t="s">
        <v>341</v>
      </c>
      <c r="B13" s="200"/>
      <c r="C13" s="56"/>
      <c r="D13" s="56"/>
      <c r="E13" s="119" t="str">
        <f t="shared" si="0"/>
        <v> </v>
      </c>
      <c r="F13" s="29" t="s">
        <v>148</v>
      </c>
      <c r="G13" s="56"/>
      <c r="H13" s="56"/>
      <c r="I13" s="125" t="str">
        <f t="shared" si="1"/>
        <v> </v>
      </c>
    </row>
    <row r="14" spans="1:9" ht="16.5" customHeight="1">
      <c r="A14" s="199" t="s">
        <v>342</v>
      </c>
      <c r="B14" s="200"/>
      <c r="C14" s="56"/>
      <c r="D14" s="56"/>
      <c r="E14" s="119" t="str">
        <f t="shared" si="0"/>
        <v> </v>
      </c>
      <c r="F14" s="29" t="s">
        <v>58</v>
      </c>
      <c r="G14" s="56"/>
      <c r="H14" s="56"/>
      <c r="I14" s="125" t="str">
        <f t="shared" si="1"/>
        <v> </v>
      </c>
    </row>
    <row r="15" spans="1:9" ht="16.5" customHeight="1">
      <c r="A15" s="199" t="s">
        <v>343</v>
      </c>
      <c r="B15" s="200"/>
      <c r="C15" s="56"/>
      <c r="D15" s="56"/>
      <c r="E15" s="119" t="str">
        <f t="shared" si="0"/>
        <v> </v>
      </c>
      <c r="F15" s="29" t="s">
        <v>114</v>
      </c>
      <c r="G15" s="56"/>
      <c r="H15" s="56"/>
      <c r="I15" s="125" t="str">
        <f t="shared" si="1"/>
        <v> </v>
      </c>
    </row>
    <row r="16" spans="1:9" ht="16.5" customHeight="1">
      <c r="A16" s="201" t="s">
        <v>369</v>
      </c>
      <c r="B16" s="202"/>
      <c r="C16" s="56"/>
      <c r="D16" s="56"/>
      <c r="E16" s="119" t="str">
        <f t="shared" si="0"/>
        <v> </v>
      </c>
      <c r="F16" s="29" t="s">
        <v>59</v>
      </c>
      <c r="G16" s="56"/>
      <c r="H16" s="56"/>
      <c r="I16" s="125" t="str">
        <f t="shared" si="1"/>
        <v> </v>
      </c>
    </row>
    <row r="17" spans="1:9" ht="16.5" customHeight="1">
      <c r="A17" s="199" t="s">
        <v>344</v>
      </c>
      <c r="B17" s="200"/>
      <c r="C17" s="56"/>
      <c r="D17" s="56"/>
      <c r="E17" s="119" t="str">
        <f t="shared" si="0"/>
        <v> </v>
      </c>
      <c r="F17" s="29" t="s">
        <v>60</v>
      </c>
      <c r="G17" s="56"/>
      <c r="H17" s="56"/>
      <c r="I17" s="125" t="str">
        <f t="shared" si="1"/>
        <v> </v>
      </c>
    </row>
    <row r="18" spans="1:9" ht="16.5" customHeight="1">
      <c r="A18" s="203"/>
      <c r="B18" s="204"/>
      <c r="C18" s="118"/>
      <c r="D18" s="118"/>
      <c r="E18" s="119"/>
      <c r="F18" s="32" t="s">
        <v>370</v>
      </c>
      <c r="G18" s="56"/>
      <c r="H18" s="56"/>
      <c r="I18" s="125" t="str">
        <f t="shared" si="1"/>
        <v> </v>
      </c>
    </row>
    <row r="19" spans="1:9" ht="16.5" customHeight="1">
      <c r="A19" s="203"/>
      <c r="B19" s="204"/>
      <c r="C19" s="118"/>
      <c r="D19" s="118"/>
      <c r="E19" s="119"/>
      <c r="F19" s="29" t="s">
        <v>61</v>
      </c>
      <c r="G19" s="56"/>
      <c r="H19" s="56"/>
      <c r="I19" s="125" t="str">
        <f t="shared" si="1"/>
        <v> </v>
      </c>
    </row>
    <row r="20" spans="1:9" ht="16.5" customHeight="1">
      <c r="A20" s="205" t="s">
        <v>5</v>
      </c>
      <c r="B20" s="206"/>
      <c r="C20" s="120">
        <f>C6+C7+C8+C9+C10+C11+C12+C13+C16+C17</f>
        <v>0</v>
      </c>
      <c r="D20" s="120">
        <f>D6+D7+D8+D9+D10+D11+D12+D13+D16+D17</f>
        <v>0</v>
      </c>
      <c r="E20" s="121" t="str">
        <f t="shared" si="0"/>
        <v> </v>
      </c>
      <c r="F20" s="22" t="s">
        <v>8</v>
      </c>
      <c r="G20" s="120">
        <f>G6+G7+G8+G9+G10+G11+G14+G16+G17+G18+G19</f>
        <v>0</v>
      </c>
      <c r="H20" s="120">
        <f>H6+H7+H8+H9+H10+H11+H14+H16+H17+H18+H19</f>
        <v>0</v>
      </c>
      <c r="I20" s="126" t="str">
        <f t="shared" si="1"/>
        <v> </v>
      </c>
    </row>
    <row r="21" spans="1:9" ht="16.5" customHeight="1">
      <c r="A21" s="197" t="s">
        <v>346</v>
      </c>
      <c r="B21" s="198"/>
      <c r="C21" s="118"/>
      <c r="D21" s="118"/>
      <c r="E21" s="119"/>
      <c r="F21" s="28" t="s">
        <v>9</v>
      </c>
      <c r="G21" s="118"/>
      <c r="H21" s="118"/>
      <c r="I21" s="126" t="str">
        <f t="shared" si="1"/>
        <v> </v>
      </c>
    </row>
    <row r="22" spans="1:9" ht="16.5" customHeight="1">
      <c r="A22" s="199" t="s">
        <v>347</v>
      </c>
      <c r="B22" s="200"/>
      <c r="C22" s="56"/>
      <c r="D22" s="56"/>
      <c r="E22" s="119" t="str">
        <f>IF(C22=0," ",(D22-C22)/C22)</f>
        <v> </v>
      </c>
      <c r="F22" s="29" t="s">
        <v>62</v>
      </c>
      <c r="G22" s="118">
        <f>'对外筹资'!C15</f>
        <v>0</v>
      </c>
      <c r="H22" s="118">
        <f>'对外筹资'!F15</f>
        <v>0</v>
      </c>
      <c r="I22" s="126" t="str">
        <f t="shared" si="1"/>
        <v> </v>
      </c>
    </row>
    <row r="23" spans="1:9" ht="16.5" customHeight="1">
      <c r="A23" s="199" t="s">
        <v>348</v>
      </c>
      <c r="B23" s="200"/>
      <c r="C23" s="56"/>
      <c r="D23" s="56"/>
      <c r="E23" s="119" t="str">
        <f aca="true" t="shared" si="2" ref="E23:E42">IF(C23=0," ",(D23-C23)/C23)</f>
        <v> </v>
      </c>
      <c r="F23" s="29" t="s">
        <v>63</v>
      </c>
      <c r="G23" s="56"/>
      <c r="H23" s="56"/>
      <c r="I23" s="126" t="str">
        <f t="shared" si="1"/>
        <v> </v>
      </c>
    </row>
    <row r="24" spans="1:9" ht="16.5" customHeight="1">
      <c r="A24" s="199" t="s">
        <v>349</v>
      </c>
      <c r="B24" s="200"/>
      <c r="C24" s="56"/>
      <c r="D24" s="56"/>
      <c r="E24" s="119" t="str">
        <f t="shared" si="2"/>
        <v> </v>
      </c>
      <c r="F24" s="29" t="s">
        <v>64</v>
      </c>
      <c r="G24" s="56"/>
      <c r="H24" s="56"/>
      <c r="I24" s="125" t="str">
        <f t="shared" si="1"/>
        <v> </v>
      </c>
    </row>
    <row r="25" spans="1:9" ht="16.5" customHeight="1">
      <c r="A25" s="199" t="s">
        <v>350</v>
      </c>
      <c r="B25" s="200"/>
      <c r="C25" s="56"/>
      <c r="D25" s="56"/>
      <c r="E25" s="119" t="str">
        <f t="shared" si="2"/>
        <v> </v>
      </c>
      <c r="F25" s="29" t="s">
        <v>65</v>
      </c>
      <c r="G25" s="56"/>
      <c r="H25" s="56"/>
      <c r="I25" s="125" t="str">
        <f t="shared" si="1"/>
        <v> </v>
      </c>
    </row>
    <row r="26" spans="1:9" ht="16.5" customHeight="1">
      <c r="A26" s="199" t="s">
        <v>351</v>
      </c>
      <c r="B26" s="200"/>
      <c r="C26" s="56"/>
      <c r="D26" s="56"/>
      <c r="E26" s="119" t="str">
        <f t="shared" si="2"/>
        <v> </v>
      </c>
      <c r="F26" s="29" t="s">
        <v>66</v>
      </c>
      <c r="G26" s="56"/>
      <c r="H26" s="56"/>
      <c r="I26" s="125" t="str">
        <f t="shared" si="1"/>
        <v> </v>
      </c>
    </row>
    <row r="27" spans="1:9" ht="16.5" customHeight="1">
      <c r="A27" s="199" t="s">
        <v>352</v>
      </c>
      <c r="B27" s="200"/>
      <c r="C27" s="56"/>
      <c r="D27" s="56"/>
      <c r="E27" s="119" t="str">
        <f t="shared" si="2"/>
        <v> </v>
      </c>
      <c r="F27" s="29" t="s">
        <v>67</v>
      </c>
      <c r="G27" s="56"/>
      <c r="H27" s="56"/>
      <c r="I27" s="125" t="str">
        <f t="shared" si="1"/>
        <v> </v>
      </c>
    </row>
    <row r="28" spans="1:9" ht="16.5" customHeight="1">
      <c r="A28" s="199" t="s">
        <v>353</v>
      </c>
      <c r="B28" s="200"/>
      <c r="C28" s="56"/>
      <c r="D28" s="56"/>
      <c r="E28" s="119" t="str">
        <f t="shared" si="2"/>
        <v> </v>
      </c>
      <c r="F28" s="29" t="s">
        <v>68</v>
      </c>
      <c r="G28" s="56"/>
      <c r="H28" s="56"/>
      <c r="I28" s="125" t="str">
        <f t="shared" si="1"/>
        <v> </v>
      </c>
    </row>
    <row r="29" spans="1:9" ht="16.5" customHeight="1">
      <c r="A29" s="199" t="s">
        <v>354</v>
      </c>
      <c r="B29" s="200"/>
      <c r="C29" s="118">
        <f>C27-C28</f>
        <v>0</v>
      </c>
      <c r="D29" s="118">
        <f>D27-D28</f>
        <v>0</v>
      </c>
      <c r="E29" s="119" t="str">
        <f t="shared" si="2"/>
        <v> </v>
      </c>
      <c r="F29" s="22" t="s">
        <v>10</v>
      </c>
      <c r="G29" s="127">
        <f>SUM(G22:G28)</f>
        <v>0</v>
      </c>
      <c r="H29" s="127">
        <f>SUM(H22:H28)</f>
        <v>0</v>
      </c>
      <c r="I29" s="126" t="str">
        <f t="shared" si="1"/>
        <v> </v>
      </c>
    </row>
    <row r="30" spans="1:9" ht="16.5" customHeight="1">
      <c r="A30" s="201" t="s">
        <v>371</v>
      </c>
      <c r="B30" s="200"/>
      <c r="C30" s="56"/>
      <c r="D30" s="56"/>
      <c r="E30" s="119" t="str">
        <f t="shared" si="2"/>
        <v> </v>
      </c>
      <c r="F30" s="22" t="s">
        <v>11</v>
      </c>
      <c r="G30" s="127">
        <f>G20+G29</f>
        <v>0</v>
      </c>
      <c r="H30" s="127">
        <f>H20+H29</f>
        <v>0</v>
      </c>
      <c r="I30" s="126" t="str">
        <f t="shared" si="1"/>
        <v> </v>
      </c>
    </row>
    <row r="31" spans="1:9" ht="16.5" customHeight="1">
      <c r="A31" s="199" t="s">
        <v>355</v>
      </c>
      <c r="B31" s="200"/>
      <c r="C31" s="118">
        <f>C29-C30</f>
        <v>0</v>
      </c>
      <c r="D31" s="118">
        <f>D29-D30</f>
        <v>0</v>
      </c>
      <c r="E31" s="119" t="str">
        <f t="shared" si="2"/>
        <v> </v>
      </c>
      <c r="F31" s="22"/>
      <c r="G31" s="128"/>
      <c r="H31" s="128"/>
      <c r="I31" s="125"/>
    </row>
    <row r="32" spans="1:9" ht="16.5" customHeight="1">
      <c r="A32" s="199" t="s">
        <v>356</v>
      </c>
      <c r="B32" s="200"/>
      <c r="C32" s="56"/>
      <c r="D32" s="56"/>
      <c r="E32" s="119" t="str">
        <f t="shared" si="2"/>
        <v> </v>
      </c>
      <c r="F32" s="28" t="s">
        <v>0</v>
      </c>
      <c r="G32" s="56"/>
      <c r="H32" s="56"/>
      <c r="I32" s="125" t="str">
        <f t="shared" si="1"/>
        <v> </v>
      </c>
    </row>
    <row r="33" spans="1:9" ht="16.5" customHeight="1">
      <c r="A33" s="199" t="s">
        <v>357</v>
      </c>
      <c r="B33" s="200"/>
      <c r="C33" s="56"/>
      <c r="D33" s="56"/>
      <c r="E33" s="119" t="str">
        <f t="shared" si="2"/>
        <v> </v>
      </c>
      <c r="F33" s="29" t="s">
        <v>69</v>
      </c>
      <c r="G33" s="56"/>
      <c r="H33" s="56"/>
      <c r="I33" s="125" t="str">
        <f t="shared" si="1"/>
        <v> </v>
      </c>
    </row>
    <row r="34" spans="1:9" ht="16.5" customHeight="1">
      <c r="A34" s="199" t="s">
        <v>358</v>
      </c>
      <c r="B34" s="200"/>
      <c r="C34" s="56"/>
      <c r="D34" s="56"/>
      <c r="E34" s="119" t="str">
        <f t="shared" si="2"/>
        <v> </v>
      </c>
      <c r="F34" s="23" t="s">
        <v>70</v>
      </c>
      <c r="G34" s="56"/>
      <c r="H34" s="56"/>
      <c r="I34" s="125" t="str">
        <f t="shared" si="1"/>
        <v> </v>
      </c>
    </row>
    <row r="35" spans="1:9" ht="16.5" customHeight="1">
      <c r="A35" s="199" t="s">
        <v>359</v>
      </c>
      <c r="B35" s="200"/>
      <c r="C35" s="56"/>
      <c r="D35" s="56"/>
      <c r="E35" s="119" t="str">
        <f t="shared" si="2"/>
        <v> </v>
      </c>
      <c r="F35" s="23" t="s">
        <v>372</v>
      </c>
      <c r="G35" s="56"/>
      <c r="H35" s="56"/>
      <c r="I35" s="125" t="str">
        <f t="shared" si="1"/>
        <v> </v>
      </c>
    </row>
    <row r="36" spans="1:9" ht="16.5" customHeight="1">
      <c r="A36" s="199" t="s">
        <v>360</v>
      </c>
      <c r="B36" s="200"/>
      <c r="C36" s="56"/>
      <c r="D36" s="56"/>
      <c r="E36" s="119" t="str">
        <f t="shared" si="2"/>
        <v> </v>
      </c>
      <c r="F36" s="29" t="s">
        <v>71</v>
      </c>
      <c r="G36" s="56"/>
      <c r="H36" s="56"/>
      <c r="I36" s="125" t="str">
        <f t="shared" si="1"/>
        <v> </v>
      </c>
    </row>
    <row r="37" spans="1:9" ht="16.5" customHeight="1">
      <c r="A37" s="199" t="s">
        <v>361</v>
      </c>
      <c r="B37" s="200"/>
      <c r="C37" s="56"/>
      <c r="D37" s="56"/>
      <c r="E37" s="119" t="str">
        <f t="shared" si="2"/>
        <v> </v>
      </c>
      <c r="F37" s="29" t="s">
        <v>72</v>
      </c>
      <c r="G37" s="56"/>
      <c r="H37" s="56"/>
      <c r="I37" s="125" t="str">
        <f t="shared" si="1"/>
        <v> </v>
      </c>
    </row>
    <row r="38" spans="1:9" ht="16.5" customHeight="1">
      <c r="A38" s="199" t="s">
        <v>362</v>
      </c>
      <c r="B38" s="200"/>
      <c r="C38" s="56"/>
      <c r="D38" s="56"/>
      <c r="E38" s="119" t="str">
        <f t="shared" si="2"/>
        <v> </v>
      </c>
      <c r="F38" s="29" t="s">
        <v>73</v>
      </c>
      <c r="G38" s="56"/>
      <c r="H38" s="56"/>
      <c r="I38" s="125" t="str">
        <f t="shared" si="1"/>
        <v> </v>
      </c>
    </row>
    <row r="39" spans="1:9" ht="24" customHeight="1">
      <c r="A39" s="199" t="s">
        <v>363</v>
      </c>
      <c r="B39" s="200"/>
      <c r="C39" s="56"/>
      <c r="D39" s="56"/>
      <c r="E39" s="119" t="str">
        <f t="shared" si="2"/>
        <v> </v>
      </c>
      <c r="F39" s="22" t="s">
        <v>16</v>
      </c>
      <c r="G39" s="120">
        <f>G33+G34-G35+G36+G37+G38</f>
        <v>0</v>
      </c>
      <c r="H39" s="120">
        <f>H33+H34-H35+H36+H37+H38</f>
        <v>0</v>
      </c>
      <c r="I39" s="126" t="str">
        <f t="shared" si="1"/>
        <v> </v>
      </c>
    </row>
    <row r="40" spans="1:9" ht="16.5" customHeight="1">
      <c r="A40" s="199" t="s">
        <v>364</v>
      </c>
      <c r="B40" s="200"/>
      <c r="C40" s="56"/>
      <c r="D40" s="56"/>
      <c r="E40" s="119" t="str">
        <f t="shared" si="2"/>
        <v> </v>
      </c>
      <c r="F40" s="29" t="s">
        <v>52</v>
      </c>
      <c r="G40" s="56"/>
      <c r="H40" s="56"/>
      <c r="I40" s="125" t="str">
        <f t="shared" si="1"/>
        <v> </v>
      </c>
    </row>
    <row r="41" spans="1:9" ht="16.5" customHeight="1">
      <c r="A41" s="205" t="s">
        <v>6</v>
      </c>
      <c r="B41" s="206"/>
      <c r="C41" s="120">
        <f>C22+C23+C24+C25+C26+C31+C32+C33+C34+C35+C36+C37+C38+C39+C40</f>
        <v>0</v>
      </c>
      <c r="D41" s="120">
        <f>D22+D23+D24+D25+D26+D31+D32+D33+D34+D35+D36+D37+D38+D39+D40</f>
        <v>0</v>
      </c>
      <c r="E41" s="121" t="str">
        <f t="shared" si="2"/>
        <v> </v>
      </c>
      <c r="F41" s="22" t="s">
        <v>15</v>
      </c>
      <c r="G41" s="120">
        <f>G39+G40</f>
        <v>0</v>
      </c>
      <c r="H41" s="120">
        <f>H39+H40</f>
        <v>0</v>
      </c>
      <c r="I41" s="126" t="str">
        <f t="shared" si="1"/>
        <v> </v>
      </c>
    </row>
    <row r="42" spans="1:9" s="2" customFormat="1" ht="16.5" customHeight="1" thickBot="1">
      <c r="A42" s="184" t="s">
        <v>7</v>
      </c>
      <c r="B42" s="180"/>
      <c r="C42" s="123">
        <f>C20+C41</f>
        <v>0</v>
      </c>
      <c r="D42" s="123">
        <f>D20+D41</f>
        <v>0</v>
      </c>
      <c r="E42" s="121" t="str">
        <f t="shared" si="2"/>
        <v> </v>
      </c>
      <c r="F42" s="112" t="s">
        <v>29</v>
      </c>
      <c r="G42" s="123">
        <f>G41+G30</f>
        <v>0</v>
      </c>
      <c r="H42" s="123">
        <f>H41+H30</f>
        <v>0</v>
      </c>
      <c r="I42" s="126" t="str">
        <f t="shared" si="1"/>
        <v> </v>
      </c>
    </row>
    <row r="43" spans="1:9" ht="14.25">
      <c r="A43" s="183" t="s">
        <v>50</v>
      </c>
      <c r="B43" s="183"/>
      <c r="C43" s="183"/>
      <c r="D43" s="183"/>
      <c r="E43" s="183"/>
      <c r="F43" s="183"/>
      <c r="G43" s="183"/>
      <c r="H43" s="183"/>
      <c r="I43" s="183"/>
    </row>
    <row r="44" spans="4:8" ht="14.25">
      <c r="D44" s="21"/>
      <c r="E44" s="21"/>
      <c r="F44" s="115" t="s">
        <v>406</v>
      </c>
      <c r="G44" s="114">
        <f>C42-G42</f>
        <v>0</v>
      </c>
      <c r="H44" s="114">
        <f>D42-H42</f>
        <v>0</v>
      </c>
    </row>
  </sheetData>
  <sheetProtection password="EF0F" sheet="1" objects="1" scenarios="1"/>
  <protectedRanges>
    <protectedRange password="CF7A" sqref="C14:C20 C6:C12 D20" name="区域1"/>
  </protectedRanges>
  <mergeCells count="45">
    <mergeCell ref="A43:I43"/>
    <mergeCell ref="A40:B40"/>
    <mergeCell ref="A41:B41"/>
    <mergeCell ref="A42:B42"/>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 ref="H2:I2"/>
    <mergeCell ref="H3:I3"/>
    <mergeCell ref="E2:F2"/>
    <mergeCell ref="A1:I1"/>
    <mergeCell ref="B3:E3"/>
  </mergeCells>
  <dataValidations count="3">
    <dataValidation type="decimal" operator="greaterThanOrEqual" showInputMessage="1" showErrorMessage="1" errorTitle="数据错误：小于其中项合计" error="数据错误：小于其中项合计" sqref="G11 D13">
      <formula1>G12+G13</formula1>
    </dataValidation>
    <dataValidation type="decimal" operator="greaterThanOrEqual" showInputMessage="1" showErrorMessage="1" errorTitle="数据错误：小于其中项合计" error="数据错误：小于其中项合计" sqref="H11 C13">
      <formula1>H12+H13</formula1>
    </dataValidation>
    <dataValidation type="decimal" operator="greaterThanOrEqual" showInputMessage="1" showErrorMessage="1" errorTitle="数据错误：小于其中项" error="数据错误：小于其中项" sqref="G14:H14">
      <formula1>G15</formula1>
    </dataValidation>
  </dataValidations>
  <printOptions horizontalCentered="1"/>
  <pageMargins left="0.5905511811023623" right="0.5905511811023623" top="0.984251968503937" bottom="0.787401574803149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30"/>
  <sheetViews>
    <sheetView workbookViewId="0" topLeftCell="A1">
      <selection activeCell="G23" sqref="G23"/>
    </sheetView>
  </sheetViews>
  <sheetFormatPr defaultColWidth="9.00390625" defaultRowHeight="14.25"/>
  <cols>
    <col min="1" max="1" width="9.375" style="1" customWidth="1"/>
    <col min="2" max="2" width="29.75390625" style="1" customWidth="1"/>
    <col min="3" max="3" width="14.625" style="8" customWidth="1"/>
    <col min="4" max="4" width="14.625" style="1" customWidth="1"/>
    <col min="5" max="5" width="12.00390625" style="1" customWidth="1"/>
    <col min="6" max="6" width="14.875" style="1" customWidth="1"/>
    <col min="7" max="16384" width="9.00390625" style="1" customWidth="1"/>
  </cols>
  <sheetData>
    <row r="1" spans="1:5" s="7" customFormat="1" ht="37.5" customHeight="1">
      <c r="A1" s="181" t="s">
        <v>76</v>
      </c>
      <c r="B1" s="181"/>
      <c r="C1" s="181"/>
      <c r="D1" s="181"/>
      <c r="E1" s="181"/>
    </row>
    <row r="2" spans="1:5" s="7" customFormat="1" ht="14.25" customHeight="1">
      <c r="A2" s="70"/>
      <c r="B2" s="178" t="s">
        <v>401</v>
      </c>
      <c r="C2" s="178"/>
      <c r="D2" s="51"/>
      <c r="E2" s="51" t="s">
        <v>373</v>
      </c>
    </row>
    <row r="3" spans="1:5" s="2" customFormat="1" ht="13.5" customHeight="1" thickBot="1">
      <c r="A3" s="84" t="s">
        <v>374</v>
      </c>
      <c r="B3" s="177">
        <f>'封面'!C19</f>
        <v>0</v>
      </c>
      <c r="C3" s="177"/>
      <c r="D3" s="190" t="s">
        <v>81</v>
      </c>
      <c r="E3" s="190"/>
    </row>
    <row r="4" spans="1:5" s="10" customFormat="1" ht="19.5" customHeight="1">
      <c r="A4" s="182" t="s">
        <v>119</v>
      </c>
      <c r="B4" s="174"/>
      <c r="C4" s="80" t="s">
        <v>19</v>
      </c>
      <c r="D4" s="80" t="s">
        <v>20</v>
      </c>
      <c r="E4" s="87" t="s">
        <v>21</v>
      </c>
    </row>
    <row r="5" spans="1:7" s="9" customFormat="1" ht="19.5" customHeight="1">
      <c r="A5" s="175" t="s">
        <v>32</v>
      </c>
      <c r="B5" s="176"/>
      <c r="C5" s="120">
        <f>C6+C7</f>
        <v>0</v>
      </c>
      <c r="D5" s="120">
        <f>D6+D7</f>
        <v>0</v>
      </c>
      <c r="E5" s="126" t="str">
        <f>IF(C5=0," ",(D5-C5)/C5)</f>
        <v> </v>
      </c>
      <c r="F5"/>
      <c r="G5"/>
    </row>
    <row r="6" spans="1:7" s="9" customFormat="1" ht="19.5" customHeight="1">
      <c r="A6" s="179" t="s">
        <v>30</v>
      </c>
      <c r="B6" s="207"/>
      <c r="C6" s="118">
        <f>'营业收入成本'!C6</f>
        <v>0</v>
      </c>
      <c r="D6" s="118">
        <f>'营业收入成本'!D6</f>
        <v>0</v>
      </c>
      <c r="E6" s="125" t="str">
        <f aca="true" t="shared" si="0" ref="E6:E29">IF(C6=0," ",(D6-C6)/C6)</f>
        <v> </v>
      </c>
      <c r="F6"/>
      <c r="G6"/>
    </row>
    <row r="7" spans="1:7" s="9" customFormat="1" ht="19.5" customHeight="1">
      <c r="A7" s="179" t="s">
        <v>31</v>
      </c>
      <c r="B7" s="207"/>
      <c r="C7" s="118">
        <f>'营业收入成本'!C10</f>
        <v>0</v>
      </c>
      <c r="D7" s="118">
        <f>'营业收入成本'!D10</f>
        <v>0</v>
      </c>
      <c r="E7" s="125" t="str">
        <f t="shared" si="0"/>
        <v> </v>
      </c>
      <c r="F7"/>
      <c r="G7"/>
    </row>
    <row r="8" spans="1:7" s="9" customFormat="1" ht="19.5" customHeight="1">
      <c r="A8" s="175" t="s">
        <v>33</v>
      </c>
      <c r="B8" s="176"/>
      <c r="C8" s="120">
        <f>C9+C10+C11+C12+C13+C14+C18+C19</f>
        <v>0</v>
      </c>
      <c r="D8" s="120">
        <f>D9+D10+D11+D12+D13+D14+D18+D19</f>
        <v>0</v>
      </c>
      <c r="E8" s="126" t="str">
        <f t="shared" si="0"/>
        <v> </v>
      </c>
      <c r="F8"/>
      <c r="G8"/>
    </row>
    <row r="9" spans="1:7" s="9" customFormat="1" ht="19.5" customHeight="1">
      <c r="A9" s="179" t="s">
        <v>34</v>
      </c>
      <c r="B9" s="207"/>
      <c r="C9" s="118">
        <f>'营业收入成本'!C15</f>
        <v>0</v>
      </c>
      <c r="D9" s="118">
        <f>'营业收入成本'!D15</f>
        <v>0</v>
      </c>
      <c r="E9" s="125" t="str">
        <f t="shared" si="0"/>
        <v> </v>
      </c>
      <c r="F9"/>
      <c r="G9"/>
    </row>
    <row r="10" spans="1:7" s="9" customFormat="1" ht="19.5" customHeight="1">
      <c r="A10" s="179" t="s">
        <v>35</v>
      </c>
      <c r="B10" s="207"/>
      <c r="C10" s="118">
        <f>'营业收入成本'!C19</f>
        <v>0</v>
      </c>
      <c r="D10" s="118">
        <f>'营业收入成本'!D19</f>
        <v>0</v>
      </c>
      <c r="E10" s="125" t="str">
        <f t="shared" si="0"/>
        <v> </v>
      </c>
      <c r="F10"/>
      <c r="G10"/>
    </row>
    <row r="11" spans="1:7" s="9" customFormat="1" ht="19.5" customHeight="1">
      <c r="A11" s="179" t="s">
        <v>36</v>
      </c>
      <c r="B11" s="207"/>
      <c r="C11" s="56"/>
      <c r="D11" s="56"/>
      <c r="E11" s="125" t="str">
        <f t="shared" si="0"/>
        <v> </v>
      </c>
      <c r="F11"/>
      <c r="G11"/>
    </row>
    <row r="12" spans="1:7" s="9" customFormat="1" ht="19.5" customHeight="1">
      <c r="A12" s="179" t="s">
        <v>37</v>
      </c>
      <c r="B12" s="207"/>
      <c r="C12" s="118">
        <f>'销售费用'!D37</f>
        <v>0</v>
      </c>
      <c r="D12" s="118">
        <f>'销售费用'!E37</f>
        <v>0</v>
      </c>
      <c r="E12" s="125" t="str">
        <f t="shared" si="0"/>
        <v> </v>
      </c>
      <c r="F12"/>
      <c r="G12"/>
    </row>
    <row r="13" spans="1:7" s="9" customFormat="1" ht="19.5" customHeight="1">
      <c r="A13" s="179" t="s">
        <v>38</v>
      </c>
      <c r="B13" s="207"/>
      <c r="C13" s="118">
        <f>'管理费用'!D44</f>
        <v>0</v>
      </c>
      <c r="D13" s="118">
        <f>'管理费用'!E44</f>
        <v>0</v>
      </c>
      <c r="E13" s="125" t="str">
        <f t="shared" si="0"/>
        <v> </v>
      </c>
      <c r="F13"/>
      <c r="G13"/>
    </row>
    <row r="14" spans="1:7" s="9" customFormat="1" ht="19.5" customHeight="1">
      <c r="A14" s="179" t="s">
        <v>39</v>
      </c>
      <c r="B14" s="207"/>
      <c r="C14" s="90"/>
      <c r="D14" s="90"/>
      <c r="E14" s="125" t="str">
        <f t="shared" si="0"/>
        <v> </v>
      </c>
      <c r="F14"/>
      <c r="G14"/>
    </row>
    <row r="15" spans="1:7" s="9" customFormat="1" ht="19.5" customHeight="1">
      <c r="A15" s="179" t="s">
        <v>99</v>
      </c>
      <c r="B15" s="207"/>
      <c r="C15" s="56"/>
      <c r="D15" s="56"/>
      <c r="E15" s="125" t="str">
        <f t="shared" si="0"/>
        <v> </v>
      </c>
      <c r="F15"/>
      <c r="G15"/>
    </row>
    <row r="16" spans="1:7" s="9" customFormat="1" ht="19.5" customHeight="1">
      <c r="A16" s="179" t="s">
        <v>418</v>
      </c>
      <c r="B16" s="207"/>
      <c r="C16" s="56"/>
      <c r="D16" s="56"/>
      <c r="E16" s="125" t="str">
        <f t="shared" si="0"/>
        <v> </v>
      </c>
      <c r="F16"/>
      <c r="G16"/>
    </row>
    <row r="17" spans="1:7" s="9" customFormat="1" ht="19.5" customHeight="1">
      <c r="A17" s="179" t="s">
        <v>417</v>
      </c>
      <c r="B17" s="207"/>
      <c r="C17" s="56"/>
      <c r="D17" s="56"/>
      <c r="E17" s="125" t="str">
        <f t="shared" si="0"/>
        <v> </v>
      </c>
      <c r="F17"/>
      <c r="G17"/>
    </row>
    <row r="18" spans="1:7" s="9" customFormat="1" ht="19.5" customHeight="1">
      <c r="A18" s="179" t="s">
        <v>40</v>
      </c>
      <c r="B18" s="207"/>
      <c r="C18" s="56"/>
      <c r="D18" s="56"/>
      <c r="E18" s="125" t="str">
        <f t="shared" si="0"/>
        <v> </v>
      </c>
      <c r="F18"/>
      <c r="G18"/>
    </row>
    <row r="19" spans="1:7" s="9" customFormat="1" ht="19.5" customHeight="1">
      <c r="A19" s="179" t="s">
        <v>41</v>
      </c>
      <c r="B19" s="207"/>
      <c r="C19" s="56"/>
      <c r="D19" s="56"/>
      <c r="E19" s="125" t="str">
        <f t="shared" si="0"/>
        <v> </v>
      </c>
      <c r="F19"/>
      <c r="G19"/>
    </row>
    <row r="20" spans="1:7" s="9" customFormat="1" ht="19.5" customHeight="1">
      <c r="A20" s="179" t="s">
        <v>46</v>
      </c>
      <c r="B20" s="207"/>
      <c r="C20" s="56"/>
      <c r="D20" s="56"/>
      <c r="E20" s="125" t="str">
        <f t="shared" si="0"/>
        <v> </v>
      </c>
      <c r="F20"/>
      <c r="G20"/>
    </row>
    <row r="21" spans="1:7" s="9" customFormat="1" ht="19.5" customHeight="1">
      <c r="A21" s="179" t="s">
        <v>42</v>
      </c>
      <c r="B21" s="207"/>
      <c r="C21" s="56"/>
      <c r="D21" s="56"/>
      <c r="E21" s="125" t="str">
        <f t="shared" si="0"/>
        <v> </v>
      </c>
      <c r="F21"/>
      <c r="G21"/>
    </row>
    <row r="22" spans="1:7" s="9" customFormat="1" ht="19.5" customHeight="1">
      <c r="A22" s="175" t="s">
        <v>43</v>
      </c>
      <c r="B22" s="176"/>
      <c r="C22" s="120">
        <f>C5-C8+C20+C21</f>
        <v>0</v>
      </c>
      <c r="D22" s="120">
        <f>D5-D8+D20+D21</f>
        <v>0</v>
      </c>
      <c r="E22" s="126" t="str">
        <f t="shared" si="0"/>
        <v> </v>
      </c>
      <c r="F22"/>
      <c r="G22"/>
    </row>
    <row r="23" spans="1:7" s="9" customFormat="1" ht="19.5" customHeight="1">
      <c r="A23" s="179" t="s">
        <v>44</v>
      </c>
      <c r="B23" s="207"/>
      <c r="C23" s="118">
        <f>'营业外收支'!C5</f>
        <v>0</v>
      </c>
      <c r="D23" s="118">
        <f>'营业外收支'!D5</f>
        <v>0</v>
      </c>
      <c r="E23" s="125" t="str">
        <f t="shared" si="0"/>
        <v> </v>
      </c>
      <c r="F23"/>
      <c r="G23"/>
    </row>
    <row r="24" spans="1:7" s="9" customFormat="1" ht="19.5" customHeight="1">
      <c r="A24" s="179" t="s">
        <v>45</v>
      </c>
      <c r="B24" s="207"/>
      <c r="C24" s="118">
        <f>'营业外收支'!C13</f>
        <v>0</v>
      </c>
      <c r="D24" s="118">
        <f>'营业外收支'!D13</f>
        <v>0</v>
      </c>
      <c r="E24" s="125" t="str">
        <f t="shared" si="0"/>
        <v> </v>
      </c>
      <c r="F24"/>
      <c r="G24"/>
    </row>
    <row r="25" spans="1:5" s="9" customFormat="1" ht="19.5" customHeight="1">
      <c r="A25" s="175" t="s">
        <v>47</v>
      </c>
      <c r="B25" s="176"/>
      <c r="C25" s="120">
        <f>C22+C23-C24</f>
        <v>0</v>
      </c>
      <c r="D25" s="120">
        <f>D22+D23-D24</f>
        <v>0</v>
      </c>
      <c r="E25" s="126" t="str">
        <f t="shared" si="0"/>
        <v> </v>
      </c>
    </row>
    <row r="26" spans="1:5" s="9" customFormat="1" ht="19.5" customHeight="1">
      <c r="A26" s="179" t="s">
        <v>48</v>
      </c>
      <c r="B26" s="207"/>
      <c r="C26" s="56"/>
      <c r="D26" s="56"/>
      <c r="E26" s="125" t="str">
        <f t="shared" si="0"/>
        <v> </v>
      </c>
    </row>
    <row r="27" spans="1:5" s="9" customFormat="1" ht="19.5" customHeight="1">
      <c r="A27" s="175" t="s">
        <v>49</v>
      </c>
      <c r="B27" s="176"/>
      <c r="C27" s="120">
        <f>C25-C26</f>
        <v>0</v>
      </c>
      <c r="D27" s="120">
        <f>D25-D26</f>
        <v>0</v>
      </c>
      <c r="E27" s="126" t="str">
        <f t="shared" si="0"/>
        <v> </v>
      </c>
    </row>
    <row r="28" spans="1:5" s="2" customFormat="1" ht="19.5" customHeight="1">
      <c r="A28" s="179" t="s">
        <v>17</v>
      </c>
      <c r="B28" s="207"/>
      <c r="C28" s="56"/>
      <c r="D28" s="56"/>
      <c r="E28" s="125" t="str">
        <f t="shared" si="0"/>
        <v> </v>
      </c>
    </row>
    <row r="29" spans="1:5" s="2" customFormat="1" ht="19.5" customHeight="1" thickBot="1">
      <c r="A29" s="208" t="s">
        <v>51</v>
      </c>
      <c r="B29" s="209"/>
      <c r="C29" s="123">
        <f>C27-C28</f>
        <v>0</v>
      </c>
      <c r="D29" s="123">
        <f>D27-D28</f>
        <v>0</v>
      </c>
      <c r="E29" s="126" t="str">
        <f t="shared" si="0"/>
        <v> </v>
      </c>
    </row>
    <row r="30" spans="1:5" ht="18" customHeight="1">
      <c r="A30" s="183" t="s">
        <v>50</v>
      </c>
      <c r="B30" s="183"/>
      <c r="C30" s="183"/>
      <c r="D30" s="183"/>
      <c r="E30" s="183"/>
    </row>
  </sheetData>
  <sheetProtection password="EF0F" sheet="1" objects="1" scenarios="1"/>
  <mergeCells count="31">
    <mergeCell ref="A30:E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6:B6"/>
    <mergeCell ref="A7:B7"/>
    <mergeCell ref="A8:B8"/>
    <mergeCell ref="A9:B9"/>
    <mergeCell ref="A1:E1"/>
    <mergeCell ref="A4:B4"/>
    <mergeCell ref="A5:B5"/>
    <mergeCell ref="B3:C3"/>
    <mergeCell ref="D3:E3"/>
    <mergeCell ref="B2:C2"/>
  </mergeCell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44"/>
  <sheetViews>
    <sheetView workbookViewId="0" topLeftCell="A13">
      <selection activeCell="G15" sqref="G15"/>
    </sheetView>
  </sheetViews>
  <sheetFormatPr defaultColWidth="9.00390625" defaultRowHeight="14.25"/>
  <cols>
    <col min="1" max="1" width="8.75390625" style="4" customWidth="1"/>
    <col min="2" max="2" width="36.25390625" style="4" customWidth="1"/>
    <col min="3" max="4" width="12.125" style="12" customWidth="1"/>
    <col min="5" max="5" width="10.75390625" style="1" customWidth="1"/>
    <col min="6" max="16384" width="9.00390625" style="1" customWidth="1"/>
  </cols>
  <sheetData>
    <row r="1" spans="1:5" ht="31.5" customHeight="1">
      <c r="A1" s="210" t="s">
        <v>77</v>
      </c>
      <c r="B1" s="210"/>
      <c r="C1" s="210"/>
      <c r="D1" s="210"/>
      <c r="E1" s="210"/>
    </row>
    <row r="2" spans="1:5" ht="12" customHeight="1">
      <c r="A2" s="74"/>
      <c r="B2" s="71" t="s">
        <v>366</v>
      </c>
      <c r="C2" s="74"/>
      <c r="D2" s="211" t="s">
        <v>78</v>
      </c>
      <c r="E2" s="211"/>
    </row>
    <row r="3" spans="1:5" s="2" customFormat="1" ht="12.75" customHeight="1" thickBot="1">
      <c r="A3" s="84" t="s">
        <v>375</v>
      </c>
      <c r="B3" s="177">
        <f>'封面'!C19</f>
        <v>0</v>
      </c>
      <c r="C3" s="177"/>
      <c r="D3" s="190" t="s">
        <v>81</v>
      </c>
      <c r="E3" s="190"/>
    </row>
    <row r="4" spans="1:5" s="11" customFormat="1" ht="15.75" customHeight="1">
      <c r="A4" s="212" t="s">
        <v>23</v>
      </c>
      <c r="B4" s="213"/>
      <c r="C4" s="80" t="s">
        <v>19</v>
      </c>
      <c r="D4" s="80" t="s">
        <v>20</v>
      </c>
      <c r="E4" s="33" t="s">
        <v>21</v>
      </c>
    </row>
    <row r="5" spans="1:5" s="11" customFormat="1" ht="15.75" customHeight="1">
      <c r="A5" s="214" t="s">
        <v>149</v>
      </c>
      <c r="B5" s="215"/>
      <c r="C5" s="118"/>
      <c r="D5" s="118"/>
      <c r="E5" s="124"/>
    </row>
    <row r="6" spans="1:5" s="11" customFormat="1" ht="15.75" customHeight="1">
      <c r="A6" s="216" t="s">
        <v>150</v>
      </c>
      <c r="B6" s="217"/>
      <c r="C6" s="56"/>
      <c r="D6" s="56"/>
      <c r="E6" s="125" t="str">
        <f>IF(C6=0," ",(D6-C6)/C6)</f>
        <v> </v>
      </c>
    </row>
    <row r="7" spans="1:5" s="11" customFormat="1" ht="15.75" customHeight="1">
      <c r="A7" s="216" t="s">
        <v>151</v>
      </c>
      <c r="B7" s="217"/>
      <c r="C7" s="56"/>
      <c r="D7" s="56"/>
      <c r="E7" s="125" t="str">
        <f aca="true" t="shared" si="0" ref="E7:E44">IF(C7=0," ",(D7-C7)/C7)</f>
        <v> </v>
      </c>
    </row>
    <row r="8" spans="1:5" s="11" customFormat="1" ht="15.75" customHeight="1">
      <c r="A8" s="216" t="s">
        <v>152</v>
      </c>
      <c r="B8" s="217"/>
      <c r="C8" s="56"/>
      <c r="D8" s="56"/>
      <c r="E8" s="125" t="str">
        <f t="shared" si="0"/>
        <v> </v>
      </c>
    </row>
    <row r="9" spans="1:5" s="11" customFormat="1" ht="15.75" customHeight="1">
      <c r="A9" s="214" t="s">
        <v>153</v>
      </c>
      <c r="B9" s="215"/>
      <c r="C9" s="120">
        <f>SUM(C6:C8)</f>
        <v>0</v>
      </c>
      <c r="D9" s="120">
        <f>SUM(D6:D8)</f>
        <v>0</v>
      </c>
      <c r="E9" s="125" t="str">
        <f t="shared" si="0"/>
        <v> </v>
      </c>
    </row>
    <row r="10" spans="1:5" s="11" customFormat="1" ht="15.75" customHeight="1">
      <c r="A10" s="216" t="s">
        <v>154</v>
      </c>
      <c r="B10" s="217"/>
      <c r="C10" s="56"/>
      <c r="D10" s="56"/>
      <c r="E10" s="125" t="str">
        <f t="shared" si="0"/>
        <v> </v>
      </c>
    </row>
    <row r="11" spans="1:5" s="11" customFormat="1" ht="15.75" customHeight="1">
      <c r="A11" s="216" t="s">
        <v>155</v>
      </c>
      <c r="B11" s="217"/>
      <c r="C11" s="56"/>
      <c r="D11" s="56"/>
      <c r="E11" s="125" t="str">
        <f t="shared" si="0"/>
        <v> </v>
      </c>
    </row>
    <row r="12" spans="1:5" s="11" customFormat="1" ht="15.75" customHeight="1">
      <c r="A12" s="216" t="s">
        <v>156</v>
      </c>
      <c r="B12" s="217"/>
      <c r="C12" s="56"/>
      <c r="D12" s="56"/>
      <c r="E12" s="125" t="str">
        <f t="shared" si="0"/>
        <v> </v>
      </c>
    </row>
    <row r="13" spans="1:5" s="11" customFormat="1" ht="15.75" customHeight="1">
      <c r="A13" s="216" t="s">
        <v>157</v>
      </c>
      <c r="B13" s="217"/>
      <c r="C13" s="56"/>
      <c r="D13" s="56"/>
      <c r="E13" s="125" t="str">
        <f t="shared" si="0"/>
        <v> </v>
      </c>
    </row>
    <row r="14" spans="1:5" s="11" customFormat="1" ht="15.75" customHeight="1">
      <c r="A14" s="214" t="s">
        <v>158</v>
      </c>
      <c r="B14" s="215"/>
      <c r="C14" s="120">
        <f>SUM(C10:C13)</f>
        <v>0</v>
      </c>
      <c r="D14" s="120">
        <f>SUM(D10:D13)</f>
        <v>0</v>
      </c>
      <c r="E14" s="125" t="str">
        <f t="shared" si="0"/>
        <v> </v>
      </c>
    </row>
    <row r="15" spans="1:5" s="11" customFormat="1" ht="15.75" customHeight="1">
      <c r="A15" s="214" t="s">
        <v>159</v>
      </c>
      <c r="B15" s="215"/>
      <c r="C15" s="120">
        <f>C9-C14</f>
        <v>0</v>
      </c>
      <c r="D15" s="120">
        <f>D9-D14</f>
        <v>0</v>
      </c>
      <c r="E15" s="125" t="str">
        <f t="shared" si="0"/>
        <v> </v>
      </c>
    </row>
    <row r="16" spans="1:5" s="11" customFormat="1" ht="15.75" customHeight="1">
      <c r="A16" s="214" t="s">
        <v>160</v>
      </c>
      <c r="B16" s="215"/>
      <c r="C16" s="118"/>
      <c r="D16" s="118"/>
      <c r="E16" s="125"/>
    </row>
    <row r="17" spans="1:5" s="11" customFormat="1" ht="15.75" customHeight="1">
      <c r="A17" s="216" t="s">
        <v>161</v>
      </c>
      <c r="B17" s="217"/>
      <c r="C17" s="56"/>
      <c r="D17" s="56"/>
      <c r="E17" s="125" t="str">
        <f t="shared" si="0"/>
        <v> </v>
      </c>
    </row>
    <row r="18" spans="1:5" s="11" customFormat="1" ht="15.75" customHeight="1">
      <c r="A18" s="216" t="s">
        <v>162</v>
      </c>
      <c r="B18" s="217"/>
      <c r="C18" s="56"/>
      <c r="D18" s="56"/>
      <c r="E18" s="125" t="str">
        <f t="shared" si="0"/>
        <v> </v>
      </c>
    </row>
    <row r="19" spans="1:5" s="11" customFormat="1" ht="15.75" customHeight="1">
      <c r="A19" s="216" t="s">
        <v>163</v>
      </c>
      <c r="B19" s="217"/>
      <c r="C19" s="56"/>
      <c r="D19" s="56"/>
      <c r="E19" s="125" t="str">
        <f t="shared" si="0"/>
        <v> </v>
      </c>
    </row>
    <row r="20" spans="1:5" s="11" customFormat="1" ht="15.75" customHeight="1">
      <c r="A20" s="216" t="s">
        <v>164</v>
      </c>
      <c r="B20" s="217"/>
      <c r="C20" s="56"/>
      <c r="D20" s="56"/>
      <c r="E20" s="125" t="str">
        <f t="shared" si="0"/>
        <v> </v>
      </c>
    </row>
    <row r="21" spans="1:5" s="11" customFormat="1" ht="15.75" customHeight="1">
      <c r="A21" s="216" t="s">
        <v>165</v>
      </c>
      <c r="B21" s="217"/>
      <c r="C21" s="56"/>
      <c r="D21" s="56"/>
      <c r="E21" s="125" t="str">
        <f t="shared" si="0"/>
        <v> </v>
      </c>
    </row>
    <row r="22" spans="1:5" s="11" customFormat="1" ht="15.75" customHeight="1">
      <c r="A22" s="214" t="s">
        <v>368</v>
      </c>
      <c r="B22" s="215"/>
      <c r="C22" s="120">
        <f>SUM(C17:C21)</f>
        <v>0</v>
      </c>
      <c r="D22" s="120">
        <f>SUM(D17:D21)</f>
        <v>0</v>
      </c>
      <c r="E22" s="125" t="str">
        <f t="shared" si="0"/>
        <v> </v>
      </c>
    </row>
    <row r="23" spans="1:5" s="11" customFormat="1" ht="15.75" customHeight="1">
      <c r="A23" s="216" t="s">
        <v>166</v>
      </c>
      <c r="B23" s="217"/>
      <c r="C23" s="56"/>
      <c r="D23" s="56"/>
      <c r="E23" s="125" t="str">
        <f t="shared" si="0"/>
        <v> </v>
      </c>
    </row>
    <row r="24" spans="1:5" s="11" customFormat="1" ht="15.75" customHeight="1">
      <c r="A24" s="216" t="s">
        <v>167</v>
      </c>
      <c r="B24" s="217"/>
      <c r="C24" s="56"/>
      <c r="D24" s="56"/>
      <c r="E24" s="125" t="str">
        <f t="shared" si="0"/>
        <v> </v>
      </c>
    </row>
    <row r="25" spans="1:5" s="11" customFormat="1" ht="15.75" customHeight="1">
      <c r="A25" s="216" t="s">
        <v>168</v>
      </c>
      <c r="B25" s="217"/>
      <c r="C25" s="56"/>
      <c r="D25" s="56"/>
      <c r="E25" s="125" t="str">
        <f t="shared" si="0"/>
        <v> </v>
      </c>
    </row>
    <row r="26" spans="1:5" s="11" customFormat="1" ht="15.75" customHeight="1">
      <c r="A26" s="216" t="s">
        <v>169</v>
      </c>
      <c r="B26" s="217"/>
      <c r="C26" s="56"/>
      <c r="D26" s="56"/>
      <c r="E26" s="125" t="str">
        <f t="shared" si="0"/>
        <v> </v>
      </c>
    </row>
    <row r="27" spans="1:5" s="11" customFormat="1" ht="15.75" customHeight="1">
      <c r="A27" s="214" t="s">
        <v>170</v>
      </c>
      <c r="B27" s="215"/>
      <c r="C27" s="120">
        <f>SUM(C23:C26)</f>
        <v>0</v>
      </c>
      <c r="D27" s="120">
        <f>SUM(D23:D26)</f>
        <v>0</v>
      </c>
      <c r="E27" s="125" t="str">
        <f t="shared" si="0"/>
        <v> </v>
      </c>
    </row>
    <row r="28" spans="1:5" s="11" customFormat="1" ht="15.75" customHeight="1">
      <c r="A28" s="214" t="s">
        <v>171</v>
      </c>
      <c r="B28" s="215"/>
      <c r="C28" s="120">
        <f>C22-C27</f>
        <v>0</v>
      </c>
      <c r="D28" s="120">
        <f>D22-D27</f>
        <v>0</v>
      </c>
      <c r="E28" s="125" t="str">
        <f t="shared" si="0"/>
        <v> </v>
      </c>
    </row>
    <row r="29" spans="1:5" s="11" customFormat="1" ht="15.75" customHeight="1">
      <c r="A29" s="214" t="s">
        <v>172</v>
      </c>
      <c r="B29" s="215"/>
      <c r="C29" s="118"/>
      <c r="D29" s="118"/>
      <c r="E29" s="125"/>
    </row>
    <row r="30" spans="1:5" s="11" customFormat="1" ht="15.75" customHeight="1">
      <c r="A30" s="216" t="s">
        <v>173</v>
      </c>
      <c r="B30" s="217"/>
      <c r="C30" s="56"/>
      <c r="D30" s="56"/>
      <c r="E30" s="125" t="str">
        <f t="shared" si="0"/>
        <v> </v>
      </c>
    </row>
    <row r="31" spans="1:5" s="11" customFormat="1" ht="15.75" customHeight="1">
      <c r="A31" s="216" t="s">
        <v>174</v>
      </c>
      <c r="B31" s="217"/>
      <c r="C31" s="56"/>
      <c r="D31" s="56"/>
      <c r="E31" s="125" t="str">
        <f t="shared" si="0"/>
        <v> </v>
      </c>
    </row>
    <row r="32" spans="1:5" s="11" customFormat="1" ht="15.75" customHeight="1">
      <c r="A32" s="216" t="s">
        <v>175</v>
      </c>
      <c r="B32" s="217"/>
      <c r="C32" s="56"/>
      <c r="D32" s="56"/>
      <c r="E32" s="125" t="str">
        <f t="shared" si="0"/>
        <v> </v>
      </c>
    </row>
    <row r="33" spans="1:5" s="11" customFormat="1" ht="15.75" customHeight="1">
      <c r="A33" s="216" t="s">
        <v>176</v>
      </c>
      <c r="B33" s="217"/>
      <c r="C33" s="56"/>
      <c r="D33" s="56"/>
      <c r="E33" s="125" t="str">
        <f t="shared" si="0"/>
        <v> </v>
      </c>
    </row>
    <row r="34" spans="1:5" s="11" customFormat="1" ht="15.75" customHeight="1">
      <c r="A34" s="214" t="s">
        <v>177</v>
      </c>
      <c r="B34" s="215"/>
      <c r="C34" s="120">
        <f>C30+C32+C33</f>
        <v>0</v>
      </c>
      <c r="D34" s="120">
        <f>D30+D32+D33</f>
        <v>0</v>
      </c>
      <c r="E34" s="125" t="str">
        <f t="shared" si="0"/>
        <v> </v>
      </c>
    </row>
    <row r="35" spans="1:5" s="11" customFormat="1" ht="15.75" customHeight="1">
      <c r="A35" s="216" t="s">
        <v>178</v>
      </c>
      <c r="B35" s="217"/>
      <c r="C35" s="56"/>
      <c r="D35" s="56"/>
      <c r="E35" s="125" t="str">
        <f t="shared" si="0"/>
        <v> </v>
      </c>
    </row>
    <row r="36" spans="1:5" s="11" customFormat="1" ht="15.75" customHeight="1">
      <c r="A36" s="216" t="s">
        <v>179</v>
      </c>
      <c r="B36" s="217"/>
      <c r="C36" s="56"/>
      <c r="D36" s="56"/>
      <c r="E36" s="125" t="str">
        <f t="shared" si="0"/>
        <v> </v>
      </c>
    </row>
    <row r="37" spans="1:5" s="11" customFormat="1" ht="15.75" customHeight="1">
      <c r="A37" s="216" t="s">
        <v>180</v>
      </c>
      <c r="B37" s="217"/>
      <c r="C37" s="56"/>
      <c r="D37" s="56"/>
      <c r="E37" s="125" t="str">
        <f t="shared" si="0"/>
        <v> </v>
      </c>
    </row>
    <row r="38" spans="1:5" s="11" customFormat="1" ht="15.75" customHeight="1">
      <c r="A38" s="216" t="s">
        <v>181</v>
      </c>
      <c r="B38" s="217"/>
      <c r="C38" s="56"/>
      <c r="D38" s="56"/>
      <c r="E38" s="125" t="str">
        <f t="shared" si="0"/>
        <v> </v>
      </c>
    </row>
    <row r="39" spans="1:5" s="11" customFormat="1" ht="15.75" customHeight="1">
      <c r="A39" s="214" t="s">
        <v>182</v>
      </c>
      <c r="B39" s="215"/>
      <c r="C39" s="120">
        <f>C35+C36+C38</f>
        <v>0</v>
      </c>
      <c r="D39" s="120">
        <f>D35+D36+D38</f>
        <v>0</v>
      </c>
      <c r="E39" s="125" t="str">
        <f t="shared" si="0"/>
        <v> </v>
      </c>
    </row>
    <row r="40" spans="1:5" s="11" customFormat="1" ht="15.75" customHeight="1">
      <c r="A40" s="214" t="s">
        <v>183</v>
      </c>
      <c r="B40" s="215"/>
      <c r="C40" s="120">
        <f>C34-C39</f>
        <v>0</v>
      </c>
      <c r="D40" s="120">
        <f>D34-D39</f>
        <v>0</v>
      </c>
      <c r="E40" s="125" t="str">
        <f t="shared" si="0"/>
        <v> </v>
      </c>
    </row>
    <row r="41" spans="1:5" s="11" customFormat="1" ht="15.75" customHeight="1">
      <c r="A41" s="214" t="s">
        <v>184</v>
      </c>
      <c r="B41" s="215"/>
      <c r="C41" s="90"/>
      <c r="D41" s="90"/>
      <c r="E41" s="125" t="str">
        <f t="shared" si="0"/>
        <v> </v>
      </c>
    </row>
    <row r="42" spans="1:5" s="11" customFormat="1" ht="15.75" customHeight="1">
      <c r="A42" s="214" t="s">
        <v>185</v>
      </c>
      <c r="B42" s="215"/>
      <c r="C42" s="120">
        <f>C15+C28+C40+C41</f>
        <v>0</v>
      </c>
      <c r="D42" s="120">
        <f>D15+D28+D40+D41</f>
        <v>0</v>
      </c>
      <c r="E42" s="125" t="str">
        <f t="shared" si="0"/>
        <v> </v>
      </c>
    </row>
    <row r="43" spans="1:5" s="11" customFormat="1" ht="15.75" customHeight="1">
      <c r="A43" s="216" t="s">
        <v>186</v>
      </c>
      <c r="B43" s="217"/>
      <c r="C43" s="56"/>
      <c r="D43" s="118">
        <f>C44</f>
        <v>0</v>
      </c>
      <c r="E43" s="125" t="str">
        <f t="shared" si="0"/>
        <v> </v>
      </c>
    </row>
    <row r="44" spans="1:5" s="11" customFormat="1" ht="15.75" customHeight="1" thickBot="1">
      <c r="A44" s="218" t="s">
        <v>187</v>
      </c>
      <c r="B44" s="219"/>
      <c r="C44" s="123">
        <f>C42+C43</f>
        <v>0</v>
      </c>
      <c r="D44" s="123">
        <f>D42+D43</f>
        <v>0</v>
      </c>
      <c r="E44" s="130" t="str">
        <f t="shared" si="0"/>
        <v> </v>
      </c>
    </row>
  </sheetData>
  <sheetProtection password="EF0F" sheet="1" objects="1" scenarios="1"/>
  <mergeCells count="45">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A6:B6"/>
    <mergeCell ref="A7:B7"/>
    <mergeCell ref="A8:B8"/>
    <mergeCell ref="A1:E1"/>
    <mergeCell ref="D2:E2"/>
    <mergeCell ref="D3:E3"/>
    <mergeCell ref="A4:B4"/>
    <mergeCell ref="B3:C3"/>
  </mergeCells>
  <dataValidations count="2">
    <dataValidation type="decimal" operator="greaterThanOrEqual" showInputMessage="1" showErrorMessage="1" errorTitle="数据错误：小于其中项合计" error="数据错误：小于其中项合计" sqref="C30">
      <formula1>C31</formula1>
    </dataValidation>
    <dataValidation type="decimal" operator="greaterThanOrEqual" showInputMessage="1" showErrorMessage="1" errorTitle="数据错误：小于其中项" error="数据错误：小于其中项" sqref="D30">
      <formula1>D31</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3"/>
  <sheetViews>
    <sheetView tabSelected="1" workbookViewId="0" topLeftCell="A16">
      <selection activeCell="K25" sqref="K25"/>
    </sheetView>
  </sheetViews>
  <sheetFormatPr defaultColWidth="9.00390625" defaultRowHeight="14.25"/>
  <cols>
    <col min="1" max="1" width="8.25390625" style="0" customWidth="1"/>
    <col min="2" max="2" width="16.00390625" style="0" customWidth="1"/>
    <col min="3" max="3" width="6.875" style="0" customWidth="1"/>
    <col min="4" max="4" width="7.75390625" style="0" customWidth="1"/>
    <col min="5" max="5" width="11.75390625" style="0" customWidth="1"/>
    <col min="6" max="6" width="15.875" style="0" customWidth="1"/>
    <col min="7" max="7" width="13.125" style="0" customWidth="1"/>
  </cols>
  <sheetData>
    <row r="1" spans="1:7" ht="34.5" customHeight="1">
      <c r="A1" s="231" t="s">
        <v>82</v>
      </c>
      <c r="B1" s="231"/>
      <c r="C1" s="231"/>
      <c r="D1" s="231"/>
      <c r="E1" s="231"/>
      <c r="F1" s="231"/>
      <c r="G1" s="231"/>
    </row>
    <row r="2" spans="1:7" ht="12" customHeight="1">
      <c r="A2" s="42"/>
      <c r="B2" s="42"/>
      <c r="C2" s="42"/>
      <c r="D2" s="234" t="s">
        <v>366</v>
      </c>
      <c r="E2" s="234"/>
      <c r="F2" s="42"/>
      <c r="G2" s="37" t="s">
        <v>108</v>
      </c>
    </row>
    <row r="3" spans="1:10" ht="12" customHeight="1" thickBot="1">
      <c r="A3" s="41" t="s">
        <v>367</v>
      </c>
      <c r="B3" s="235">
        <f>'封面'!C19</f>
        <v>0</v>
      </c>
      <c r="C3" s="235"/>
      <c r="D3" s="235"/>
      <c r="E3" s="235"/>
      <c r="F3" s="235"/>
      <c r="G3" s="53" t="s">
        <v>81</v>
      </c>
      <c r="J3" s="55"/>
    </row>
    <row r="4" spans="1:7" ht="32.25" customHeight="1">
      <c r="A4" s="232" t="s">
        <v>24</v>
      </c>
      <c r="B4" s="233"/>
      <c r="C4" s="48" t="s">
        <v>116</v>
      </c>
      <c r="D4" s="50" t="s">
        <v>147</v>
      </c>
      <c r="E4" s="50" t="s">
        <v>109</v>
      </c>
      <c r="F4" s="52" t="s">
        <v>107</v>
      </c>
      <c r="G4" s="49" t="s">
        <v>115</v>
      </c>
    </row>
    <row r="5" spans="1:7" ht="15.75" customHeight="1">
      <c r="A5" s="220" t="s">
        <v>189</v>
      </c>
      <c r="B5" s="221"/>
      <c r="C5" s="154"/>
      <c r="D5" s="153"/>
      <c r="E5" s="153"/>
      <c r="F5" s="159"/>
      <c r="G5" s="162"/>
    </row>
    <row r="6" spans="1:7" ht="15.75" customHeight="1">
      <c r="A6" s="220" t="s">
        <v>190</v>
      </c>
      <c r="B6" s="221"/>
      <c r="C6" s="154"/>
      <c r="D6" s="153"/>
      <c r="E6" s="153"/>
      <c r="F6" s="159"/>
      <c r="G6" s="162"/>
    </row>
    <row r="7" spans="1:7" ht="15.75" customHeight="1">
      <c r="A7" s="222" t="s">
        <v>431</v>
      </c>
      <c r="B7" s="223"/>
      <c r="C7" s="155"/>
      <c r="D7" s="88"/>
      <c r="E7" s="88"/>
      <c r="F7" s="160"/>
      <c r="G7" s="163"/>
    </row>
    <row r="8" spans="1:7" ht="15.75" customHeight="1">
      <c r="A8" s="222" t="s">
        <v>105</v>
      </c>
      <c r="B8" s="223"/>
      <c r="C8" s="155"/>
      <c r="D8" s="88"/>
      <c r="E8" s="88"/>
      <c r="F8" s="160"/>
      <c r="G8" s="163"/>
    </row>
    <row r="9" spans="1:7" ht="15.75" customHeight="1">
      <c r="A9" s="222" t="s">
        <v>104</v>
      </c>
      <c r="B9" s="223"/>
      <c r="C9" s="155"/>
      <c r="D9" s="88"/>
      <c r="E9" s="88"/>
      <c r="F9" s="160"/>
      <c r="G9" s="163"/>
    </row>
    <row r="10" spans="1:7" ht="15.75" customHeight="1">
      <c r="A10" s="220" t="s">
        <v>191</v>
      </c>
      <c r="B10" s="221"/>
      <c r="C10" s="154"/>
      <c r="D10" s="153"/>
      <c r="E10" s="153"/>
      <c r="F10" s="159"/>
      <c r="G10" s="162"/>
    </row>
    <row r="11" spans="1:7" ht="15.75" customHeight="1">
      <c r="A11" s="222" t="s">
        <v>433</v>
      </c>
      <c r="B11" s="223"/>
      <c r="C11" s="155"/>
      <c r="D11" s="88"/>
      <c r="E11" s="88"/>
      <c r="F11" s="160"/>
      <c r="G11" s="163"/>
    </row>
    <row r="12" spans="1:7" ht="15.75" customHeight="1">
      <c r="A12" s="222" t="s">
        <v>105</v>
      </c>
      <c r="B12" s="223"/>
      <c r="C12" s="155"/>
      <c r="D12" s="88"/>
      <c r="E12" s="88"/>
      <c r="F12" s="160"/>
      <c r="G12" s="163"/>
    </row>
    <row r="13" spans="1:7" ht="15.75" customHeight="1">
      <c r="A13" s="222" t="s">
        <v>106</v>
      </c>
      <c r="B13" s="223"/>
      <c r="C13" s="155"/>
      <c r="D13" s="88"/>
      <c r="E13" s="88"/>
      <c r="F13" s="160"/>
      <c r="G13" s="163"/>
    </row>
    <row r="14" spans="1:7" ht="15.75" customHeight="1">
      <c r="A14" s="222" t="s">
        <v>415</v>
      </c>
      <c r="B14" s="223"/>
      <c r="C14" s="155"/>
      <c r="D14" s="88"/>
      <c r="E14" s="88"/>
      <c r="F14" s="160"/>
      <c r="G14" s="163"/>
    </row>
    <row r="15" spans="1:7" ht="15.75" customHeight="1">
      <c r="A15" s="220" t="s">
        <v>192</v>
      </c>
      <c r="B15" s="221"/>
      <c r="C15" s="154"/>
      <c r="D15" s="153"/>
      <c r="E15" s="153"/>
      <c r="F15" s="159"/>
      <c r="G15" s="162"/>
    </row>
    <row r="16" spans="1:7" ht="15.75" customHeight="1">
      <c r="A16" s="222" t="s">
        <v>431</v>
      </c>
      <c r="B16" s="223"/>
      <c r="C16" s="155"/>
      <c r="D16" s="88"/>
      <c r="E16" s="88"/>
      <c r="F16" s="160"/>
      <c r="G16" s="163"/>
    </row>
    <row r="17" spans="1:7" ht="15.75" customHeight="1">
      <c r="A17" s="222" t="s">
        <v>105</v>
      </c>
      <c r="B17" s="223"/>
      <c r="C17" s="155"/>
      <c r="D17" s="88"/>
      <c r="E17" s="88"/>
      <c r="F17" s="160"/>
      <c r="G17" s="163"/>
    </row>
    <row r="18" spans="1:7" ht="15.75" customHeight="1">
      <c r="A18" s="222" t="s">
        <v>432</v>
      </c>
      <c r="B18" s="223"/>
      <c r="C18" s="155"/>
      <c r="D18" s="88"/>
      <c r="E18" s="88"/>
      <c r="F18" s="160"/>
      <c r="G18" s="163"/>
    </row>
    <row r="19" spans="1:7" ht="15.75" customHeight="1">
      <c r="A19" s="222" t="s">
        <v>421</v>
      </c>
      <c r="B19" s="223"/>
      <c r="C19" s="155"/>
      <c r="D19" s="88"/>
      <c r="E19" s="88"/>
      <c r="F19" s="160"/>
      <c r="G19" s="163"/>
    </row>
    <row r="20" spans="1:7" ht="15.75" customHeight="1">
      <c r="A20" s="222" t="s">
        <v>422</v>
      </c>
      <c r="B20" s="223"/>
      <c r="C20" s="155"/>
      <c r="D20" s="88"/>
      <c r="E20" s="88"/>
      <c r="F20" s="160"/>
      <c r="G20" s="163"/>
    </row>
    <row r="21" spans="1:7" ht="15.75" customHeight="1">
      <c r="A21" s="222" t="s">
        <v>423</v>
      </c>
      <c r="B21" s="223"/>
      <c r="C21" s="155"/>
      <c r="D21" s="88"/>
      <c r="E21" s="88"/>
      <c r="F21" s="160"/>
      <c r="G21" s="163"/>
    </row>
    <row r="22" spans="1:7" ht="15.75" customHeight="1">
      <c r="A22" s="222" t="s">
        <v>415</v>
      </c>
      <c r="B22" s="223"/>
      <c r="C22" s="155"/>
      <c r="D22" s="88"/>
      <c r="E22" s="88"/>
      <c r="F22" s="160"/>
      <c r="G22" s="163"/>
    </row>
    <row r="23" spans="1:7" ht="15.75" customHeight="1">
      <c r="A23" s="220" t="s">
        <v>193</v>
      </c>
      <c r="B23" s="221"/>
      <c r="C23" s="154"/>
      <c r="D23" s="153"/>
      <c r="E23" s="153"/>
      <c r="F23" s="159"/>
      <c r="G23" s="162"/>
    </row>
    <row r="24" spans="1:7" ht="15.75" customHeight="1">
      <c r="A24" s="222" t="s">
        <v>420</v>
      </c>
      <c r="B24" s="223"/>
      <c r="C24" s="155"/>
      <c r="D24" s="88"/>
      <c r="E24" s="88"/>
      <c r="F24" s="160"/>
      <c r="G24" s="163"/>
    </row>
    <row r="25" spans="1:7" ht="15.75" customHeight="1">
      <c r="A25" s="222" t="s">
        <v>105</v>
      </c>
      <c r="B25" s="223"/>
      <c r="C25" s="155"/>
      <c r="D25" s="88"/>
      <c r="E25" s="88"/>
      <c r="F25" s="160"/>
      <c r="G25" s="163"/>
    </row>
    <row r="26" spans="1:7" ht="15.75" customHeight="1">
      <c r="A26" s="222" t="s">
        <v>104</v>
      </c>
      <c r="B26" s="223"/>
      <c r="C26" s="155"/>
      <c r="D26" s="88"/>
      <c r="E26" s="88"/>
      <c r="F26" s="160"/>
      <c r="G26" s="163"/>
    </row>
    <row r="27" spans="1:7" ht="15.75" customHeight="1">
      <c r="A27" s="220" t="s">
        <v>194</v>
      </c>
      <c r="B27" s="221"/>
      <c r="C27" s="154"/>
      <c r="D27" s="153"/>
      <c r="E27" s="153"/>
      <c r="F27" s="159"/>
      <c r="G27" s="162"/>
    </row>
    <row r="28" spans="1:7" ht="15.75" customHeight="1">
      <c r="A28" s="222" t="s">
        <v>420</v>
      </c>
      <c r="B28" s="223"/>
      <c r="C28" s="155"/>
      <c r="D28" s="88"/>
      <c r="E28" s="88"/>
      <c r="F28" s="160"/>
      <c r="G28" s="163"/>
    </row>
    <row r="29" spans="1:7" ht="15.75" customHeight="1">
      <c r="A29" s="222" t="s">
        <v>105</v>
      </c>
      <c r="B29" s="223"/>
      <c r="C29" s="155"/>
      <c r="D29" s="88"/>
      <c r="E29" s="88"/>
      <c r="F29" s="160"/>
      <c r="G29" s="163"/>
    </row>
    <row r="30" spans="1:7" ht="15.75" customHeight="1">
      <c r="A30" s="222" t="s">
        <v>106</v>
      </c>
      <c r="B30" s="223"/>
      <c r="C30" s="155"/>
      <c r="D30" s="88"/>
      <c r="E30" s="88"/>
      <c r="F30" s="160"/>
      <c r="G30" s="163"/>
    </row>
    <row r="31" spans="1:7" ht="15.75" customHeight="1">
      <c r="A31" s="222" t="s">
        <v>416</v>
      </c>
      <c r="B31" s="223"/>
      <c r="C31" s="155"/>
      <c r="D31" s="88"/>
      <c r="E31" s="88"/>
      <c r="F31" s="160"/>
      <c r="G31" s="163"/>
    </row>
    <row r="32" spans="1:7" ht="15.75" customHeight="1">
      <c r="A32" s="308" t="s">
        <v>430</v>
      </c>
      <c r="B32" s="309"/>
      <c r="C32" s="154"/>
      <c r="D32" s="165"/>
      <c r="E32" s="165">
        <f>E6+E10+E15+E23+E27</f>
        <v>0</v>
      </c>
      <c r="F32" s="159"/>
      <c r="G32" s="162"/>
    </row>
    <row r="33" spans="1:7" ht="15.75" customHeight="1">
      <c r="A33" s="175" t="s">
        <v>195</v>
      </c>
      <c r="B33" s="176"/>
      <c r="C33" s="156"/>
      <c r="D33" s="120"/>
      <c r="E33" s="120"/>
      <c r="F33" s="159"/>
      <c r="G33" s="162"/>
    </row>
    <row r="34" spans="1:7" ht="15.75" customHeight="1">
      <c r="A34" s="179" t="s">
        <v>402</v>
      </c>
      <c r="B34" s="207"/>
      <c r="C34" s="157"/>
      <c r="D34" s="90"/>
      <c r="E34" s="90"/>
      <c r="F34" s="160"/>
      <c r="G34" s="163"/>
    </row>
    <row r="35" spans="1:7" ht="15.75" customHeight="1">
      <c r="A35" s="179" t="s">
        <v>403</v>
      </c>
      <c r="B35" s="207"/>
      <c r="C35" s="157"/>
      <c r="D35" s="90"/>
      <c r="E35" s="90"/>
      <c r="F35" s="160"/>
      <c r="G35" s="163"/>
    </row>
    <row r="36" spans="1:7" ht="15.75" customHeight="1">
      <c r="A36" s="224" t="s">
        <v>413</v>
      </c>
      <c r="B36" s="225"/>
      <c r="C36" s="156"/>
      <c r="D36" s="120"/>
      <c r="E36" s="120">
        <f>SUM(E34:E35)</f>
        <v>0</v>
      </c>
      <c r="F36" s="159"/>
      <c r="G36" s="162"/>
    </row>
    <row r="37" spans="1:7" ht="15.75" customHeight="1">
      <c r="A37" s="220" t="s">
        <v>196</v>
      </c>
      <c r="B37" s="221"/>
      <c r="C37" s="154"/>
      <c r="D37" s="120"/>
      <c r="E37" s="120"/>
      <c r="F37" s="159"/>
      <c r="G37" s="162"/>
    </row>
    <row r="38" spans="1:7" ht="15.75" customHeight="1">
      <c r="A38" s="236" t="s">
        <v>407</v>
      </c>
      <c r="B38" s="237"/>
      <c r="C38" s="157"/>
      <c r="D38" s="90"/>
      <c r="E38" s="90"/>
      <c r="F38" s="160"/>
      <c r="G38" s="163"/>
    </row>
    <row r="39" spans="1:7" ht="15.75" customHeight="1">
      <c r="A39" s="236"/>
      <c r="B39" s="237"/>
      <c r="C39" s="158"/>
      <c r="D39" s="91"/>
      <c r="E39" s="91"/>
      <c r="F39" s="161"/>
      <c r="G39" s="164"/>
    </row>
    <row r="40" spans="1:7" ht="15.75" customHeight="1">
      <c r="A40" s="229"/>
      <c r="B40" s="230"/>
      <c r="C40" s="158"/>
      <c r="D40" s="91"/>
      <c r="E40" s="91"/>
      <c r="F40" s="161"/>
      <c r="G40" s="164"/>
    </row>
    <row r="41" spans="1:7" ht="15.75" customHeight="1">
      <c r="A41" s="224" t="s">
        <v>414</v>
      </c>
      <c r="B41" s="225"/>
      <c r="C41" s="166"/>
      <c r="D41" s="167"/>
      <c r="E41" s="167">
        <f>SUM(E38:E40)</f>
        <v>0</v>
      </c>
      <c r="F41" s="168"/>
      <c r="G41" s="169"/>
    </row>
    <row r="42" spans="1:7" ht="15.75" customHeight="1" thickBot="1">
      <c r="A42" s="227" t="s">
        <v>411</v>
      </c>
      <c r="B42" s="228"/>
      <c r="C42" s="170"/>
      <c r="D42" s="123"/>
      <c r="E42" s="123">
        <f>E32+E36+E41</f>
        <v>0</v>
      </c>
      <c r="F42" s="171"/>
      <c r="G42" s="172"/>
    </row>
    <row r="43" spans="1:7" ht="15.75" customHeight="1">
      <c r="A43" s="226" t="s">
        <v>117</v>
      </c>
      <c r="B43" s="226"/>
      <c r="C43" s="226"/>
      <c r="D43" s="226"/>
      <c r="E43" s="226"/>
      <c r="F43" s="226"/>
      <c r="G43" s="226"/>
    </row>
  </sheetData>
  <sheetProtection formatColumns="0" insertRows="0" deleteRows="0"/>
  <mergeCells count="43">
    <mergeCell ref="A20:B20"/>
    <mergeCell ref="A22:B22"/>
    <mergeCell ref="A21:B21"/>
    <mergeCell ref="A39:B39"/>
    <mergeCell ref="A38:B38"/>
    <mergeCell ref="A27:B27"/>
    <mergeCell ref="A28:B28"/>
    <mergeCell ref="A29:B29"/>
    <mergeCell ref="A35:B35"/>
    <mergeCell ref="A32:B32"/>
    <mergeCell ref="A17:B17"/>
    <mergeCell ref="A12:B12"/>
    <mergeCell ref="A18:B18"/>
    <mergeCell ref="A19:B19"/>
    <mergeCell ref="A14:B14"/>
    <mergeCell ref="A15:B15"/>
    <mergeCell ref="A16:B16"/>
    <mergeCell ref="A11:B11"/>
    <mergeCell ref="A13:B13"/>
    <mergeCell ref="A7:B7"/>
    <mergeCell ref="A8:B8"/>
    <mergeCell ref="A9:B9"/>
    <mergeCell ref="A10:B10"/>
    <mergeCell ref="A1:G1"/>
    <mergeCell ref="A4:B4"/>
    <mergeCell ref="A5:B5"/>
    <mergeCell ref="A6:B6"/>
    <mergeCell ref="D2:E2"/>
    <mergeCell ref="B3:F3"/>
    <mergeCell ref="A30:B30"/>
    <mergeCell ref="A41:B41"/>
    <mergeCell ref="A43:G43"/>
    <mergeCell ref="A42:B42"/>
    <mergeCell ref="A40:B40"/>
    <mergeCell ref="A33:B33"/>
    <mergeCell ref="A34:B34"/>
    <mergeCell ref="A36:B36"/>
    <mergeCell ref="A37:B37"/>
    <mergeCell ref="A31:B31"/>
    <mergeCell ref="A23:B23"/>
    <mergeCell ref="A24:B24"/>
    <mergeCell ref="A25:B25"/>
    <mergeCell ref="A26:B26"/>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3"/>
  <sheetViews>
    <sheetView workbookViewId="0" topLeftCell="A1">
      <selection activeCell="A17" sqref="A17:B17"/>
    </sheetView>
  </sheetViews>
  <sheetFormatPr defaultColWidth="9.00390625" defaultRowHeight="14.25"/>
  <cols>
    <col min="1" max="1" width="8.625" style="0" customWidth="1"/>
    <col min="2" max="2" width="22.25390625" style="0" customWidth="1"/>
    <col min="3" max="4" width="16.375" style="0" customWidth="1"/>
    <col min="5" max="5" width="13.625" style="0" customWidth="1"/>
  </cols>
  <sheetData>
    <row r="1" spans="1:5" ht="38.25" customHeight="1">
      <c r="A1" s="181" t="s">
        <v>144</v>
      </c>
      <c r="B1" s="181"/>
      <c r="C1" s="181"/>
      <c r="D1" s="181"/>
      <c r="E1" s="181"/>
    </row>
    <row r="2" spans="1:5" ht="12.75" customHeight="1">
      <c r="A2" s="70"/>
      <c r="B2" s="70"/>
      <c r="C2" s="178" t="s">
        <v>379</v>
      </c>
      <c r="D2" s="178"/>
      <c r="E2" s="51" t="s">
        <v>376</v>
      </c>
    </row>
    <row r="3" spans="1:5" ht="13.5" customHeight="1" thickBot="1">
      <c r="A3" s="84" t="s">
        <v>377</v>
      </c>
      <c r="B3" s="177">
        <f>'封面'!C19</f>
        <v>0</v>
      </c>
      <c r="C3" s="177"/>
      <c r="D3" s="177"/>
      <c r="E3" s="85" t="s">
        <v>378</v>
      </c>
    </row>
    <row r="4" spans="1:5" ht="18" customHeight="1">
      <c r="A4" s="182" t="s">
        <v>14</v>
      </c>
      <c r="B4" s="174"/>
      <c r="C4" s="80" t="s">
        <v>19</v>
      </c>
      <c r="D4" s="80" t="s">
        <v>20</v>
      </c>
      <c r="E4" s="87" t="s">
        <v>21</v>
      </c>
    </row>
    <row r="5" spans="1:5" ht="18" customHeight="1">
      <c r="A5" s="175" t="s">
        <v>197</v>
      </c>
      <c r="B5" s="176"/>
      <c r="C5" s="120">
        <f>C6+C10</f>
        <v>0</v>
      </c>
      <c r="D5" s="120">
        <f>D6+D10</f>
        <v>0</v>
      </c>
      <c r="E5" s="126" t="str">
        <f>IF(C5=0," ",(D5-C5)/C5)</f>
        <v> </v>
      </c>
    </row>
    <row r="6" spans="1:5" ht="18" customHeight="1">
      <c r="A6" s="179" t="s">
        <v>198</v>
      </c>
      <c r="B6" s="207"/>
      <c r="C6" s="56"/>
      <c r="D6" s="56"/>
      <c r="E6" s="125" t="str">
        <f aca="true" t="shared" si="0" ref="E6:E22">IF(C6=0," ",(D6-C6)/C6)</f>
        <v> </v>
      </c>
    </row>
    <row r="7" spans="1:5" ht="18" customHeight="1">
      <c r="A7" s="236" t="s">
        <v>412</v>
      </c>
      <c r="B7" s="237"/>
      <c r="C7" s="56"/>
      <c r="D7" s="56"/>
      <c r="E7" s="125" t="str">
        <f t="shared" si="0"/>
        <v> </v>
      </c>
    </row>
    <row r="8" spans="1:5" ht="18" customHeight="1">
      <c r="A8" s="239"/>
      <c r="B8" s="240"/>
      <c r="C8" s="56"/>
      <c r="D8" s="56"/>
      <c r="E8" s="125" t="str">
        <f t="shared" si="0"/>
        <v> </v>
      </c>
    </row>
    <row r="9" spans="1:5" ht="18" customHeight="1">
      <c r="A9" s="239"/>
      <c r="B9" s="240"/>
      <c r="C9" s="56"/>
      <c r="D9" s="56"/>
      <c r="E9" s="125" t="str">
        <f t="shared" si="0"/>
        <v> </v>
      </c>
    </row>
    <row r="10" spans="1:5" ht="18" customHeight="1">
      <c r="A10" s="179" t="s">
        <v>199</v>
      </c>
      <c r="B10" s="207"/>
      <c r="C10" s="56"/>
      <c r="D10" s="56"/>
      <c r="E10" s="125" t="str">
        <f t="shared" si="0"/>
        <v> </v>
      </c>
    </row>
    <row r="11" spans="1:5" ht="18" customHeight="1">
      <c r="A11" s="236" t="s">
        <v>412</v>
      </c>
      <c r="B11" s="237"/>
      <c r="C11" s="56"/>
      <c r="D11" s="56"/>
      <c r="E11" s="125" t="str">
        <f t="shared" si="0"/>
        <v> </v>
      </c>
    </row>
    <row r="12" spans="1:5" ht="18" customHeight="1">
      <c r="A12" s="239"/>
      <c r="B12" s="240"/>
      <c r="C12" s="56"/>
      <c r="D12" s="56"/>
      <c r="E12" s="125" t="str">
        <f t="shared" si="0"/>
        <v> </v>
      </c>
    </row>
    <row r="13" spans="1:5" ht="18" customHeight="1">
      <c r="A13" s="239"/>
      <c r="B13" s="240"/>
      <c r="C13" s="56"/>
      <c r="D13" s="56"/>
      <c r="E13" s="125" t="str">
        <f t="shared" si="0"/>
        <v> </v>
      </c>
    </row>
    <row r="14" spans="1:5" ht="18" customHeight="1">
      <c r="A14" s="175" t="s">
        <v>409</v>
      </c>
      <c r="B14" s="176"/>
      <c r="C14" s="129">
        <f>C15+C19</f>
        <v>0</v>
      </c>
      <c r="D14" s="129">
        <f>D15+D19</f>
        <v>0</v>
      </c>
      <c r="E14" s="126" t="str">
        <f t="shared" si="0"/>
        <v> </v>
      </c>
    </row>
    <row r="15" spans="1:5" ht="18" customHeight="1">
      <c r="A15" s="179" t="s">
        <v>200</v>
      </c>
      <c r="B15" s="207"/>
      <c r="C15" s="56"/>
      <c r="D15" s="56"/>
      <c r="E15" s="125" t="str">
        <f t="shared" si="0"/>
        <v> </v>
      </c>
    </row>
    <row r="16" spans="1:5" ht="18" customHeight="1">
      <c r="A16" s="236" t="s">
        <v>412</v>
      </c>
      <c r="B16" s="237"/>
      <c r="C16" s="56"/>
      <c r="D16" s="56"/>
      <c r="E16" s="125" t="str">
        <f t="shared" si="0"/>
        <v> </v>
      </c>
    </row>
    <row r="17" spans="1:5" ht="18" customHeight="1">
      <c r="A17" s="239"/>
      <c r="B17" s="240"/>
      <c r="C17" s="56"/>
      <c r="D17" s="56"/>
      <c r="E17" s="125" t="str">
        <f t="shared" si="0"/>
        <v> </v>
      </c>
    </row>
    <row r="18" spans="1:5" ht="18" customHeight="1">
      <c r="A18" s="239"/>
      <c r="B18" s="240"/>
      <c r="C18" s="56"/>
      <c r="D18" s="56"/>
      <c r="E18" s="125" t="str">
        <f t="shared" si="0"/>
        <v> </v>
      </c>
    </row>
    <row r="19" spans="1:5" ht="18" customHeight="1">
      <c r="A19" s="179" t="s">
        <v>201</v>
      </c>
      <c r="B19" s="207"/>
      <c r="C19" s="56"/>
      <c r="D19" s="56"/>
      <c r="E19" s="125" t="str">
        <f t="shared" si="0"/>
        <v> </v>
      </c>
    </row>
    <row r="20" spans="1:5" ht="18" customHeight="1">
      <c r="A20" s="236" t="s">
        <v>412</v>
      </c>
      <c r="B20" s="237"/>
      <c r="C20" s="56"/>
      <c r="D20" s="56"/>
      <c r="E20" s="125" t="str">
        <f t="shared" si="0"/>
        <v> </v>
      </c>
    </row>
    <row r="21" spans="1:5" ht="18" customHeight="1">
      <c r="A21" s="239"/>
      <c r="B21" s="240"/>
      <c r="C21" s="56"/>
      <c r="D21" s="56"/>
      <c r="E21" s="125" t="str">
        <f t="shared" si="0"/>
        <v> </v>
      </c>
    </row>
    <row r="22" spans="1:5" ht="18" customHeight="1" thickBot="1">
      <c r="A22" s="241"/>
      <c r="B22" s="242"/>
      <c r="C22" s="93"/>
      <c r="D22" s="93"/>
      <c r="E22" s="125" t="str">
        <f t="shared" si="0"/>
        <v> </v>
      </c>
    </row>
    <row r="23" spans="1:5" ht="19.5" customHeight="1">
      <c r="A23" s="238" t="s">
        <v>331</v>
      </c>
      <c r="B23" s="238"/>
      <c r="C23" s="238"/>
      <c r="D23" s="238"/>
      <c r="E23" s="238"/>
    </row>
  </sheetData>
  <sheetProtection password="EF0F" sheet="1" objects="1" scenarios="1"/>
  <mergeCells count="23">
    <mergeCell ref="A18:B18"/>
    <mergeCell ref="A22:B22"/>
    <mergeCell ref="A19:B19"/>
    <mergeCell ref="A20:B20"/>
    <mergeCell ref="A21:B21"/>
    <mergeCell ref="A14:B14"/>
    <mergeCell ref="A15:B15"/>
    <mergeCell ref="A16:B16"/>
    <mergeCell ref="A17:B17"/>
    <mergeCell ref="A10:B10"/>
    <mergeCell ref="A11:B11"/>
    <mergeCell ref="A12:B12"/>
    <mergeCell ref="A13:B13"/>
    <mergeCell ref="A1:E1"/>
    <mergeCell ref="A23:E23"/>
    <mergeCell ref="C2:D2"/>
    <mergeCell ref="B3:D3"/>
    <mergeCell ref="A4:B4"/>
    <mergeCell ref="A5:B5"/>
    <mergeCell ref="A6:B6"/>
    <mergeCell ref="A7:B7"/>
    <mergeCell ref="A8:B8"/>
    <mergeCell ref="A9:B9"/>
  </mergeCells>
  <dataValidations count="1">
    <dataValidation type="decimal" operator="greaterThanOrEqual" showInputMessage="1" showErrorMessage="1" errorTitle="数据错误：小于其中项合计" error="数据错误：小于其中项合计" sqref="C6 D6 C10 D10 C15 D15 C19 D19">
      <formula1>C7+C8+C9</formula1>
    </dataValidation>
  </dataValidation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9"/>
  <sheetViews>
    <sheetView workbookViewId="0" topLeftCell="A7">
      <selection activeCell="D6" sqref="D6"/>
    </sheetView>
  </sheetViews>
  <sheetFormatPr defaultColWidth="9.00390625" defaultRowHeight="14.25"/>
  <cols>
    <col min="1" max="1" width="9.25390625" style="0" customWidth="1"/>
    <col min="2" max="2" width="27.00390625" style="0" customWidth="1"/>
    <col min="3" max="5" width="15.375" style="0" customWidth="1"/>
  </cols>
  <sheetData>
    <row r="1" spans="1:5" ht="31.5" customHeight="1">
      <c r="A1" s="245" t="s">
        <v>385</v>
      </c>
      <c r="B1" s="245"/>
      <c r="C1" s="245"/>
      <c r="D1" s="245"/>
      <c r="E1" s="245"/>
    </row>
    <row r="2" spans="1:5" ht="13.5" customHeight="1">
      <c r="A2" s="69"/>
      <c r="B2" s="69"/>
      <c r="C2" s="75" t="s">
        <v>380</v>
      </c>
      <c r="D2" s="69"/>
      <c r="E2" s="36" t="s">
        <v>381</v>
      </c>
    </row>
    <row r="3" spans="1:5" ht="14.25" customHeight="1" thickBot="1">
      <c r="A3" s="41" t="s">
        <v>382</v>
      </c>
      <c r="B3" s="235">
        <f>'封面'!C19</f>
        <v>0</v>
      </c>
      <c r="C3" s="235"/>
      <c r="D3" s="43" t="s">
        <v>383</v>
      </c>
      <c r="E3" s="40" t="s">
        <v>81</v>
      </c>
    </row>
    <row r="4" spans="1:5" ht="18" customHeight="1">
      <c r="A4" s="246" t="s">
        <v>18</v>
      </c>
      <c r="B4" s="247"/>
      <c r="C4" s="30" t="s">
        <v>19</v>
      </c>
      <c r="D4" s="30" t="s">
        <v>20</v>
      </c>
      <c r="E4" s="26" t="s">
        <v>21</v>
      </c>
    </row>
    <row r="5" spans="1:5" ht="18" customHeight="1">
      <c r="A5" s="248" t="s">
        <v>225</v>
      </c>
      <c r="B5" s="249"/>
      <c r="C5" s="129">
        <f>C6+C7+C8+C10+C12+C13+C14</f>
        <v>0</v>
      </c>
      <c r="D5" s="129">
        <f>D6+D7+D8+D10+D12+D13+D14</f>
        <v>0</v>
      </c>
      <c r="E5" s="132" t="str">
        <f>IF(C5=0," ",(D5-C5)/C5)</f>
        <v> </v>
      </c>
    </row>
    <row r="6" spans="1:5" ht="18" customHeight="1">
      <c r="A6" s="250" t="s">
        <v>226</v>
      </c>
      <c r="B6" s="251"/>
      <c r="C6" s="122">
        <f>C15+C19</f>
        <v>0</v>
      </c>
      <c r="D6" s="122">
        <f>D15+D19</f>
        <v>0</v>
      </c>
      <c r="E6" s="133" t="str">
        <f aca="true" t="shared" si="0" ref="E6:E29">IF(C6=0," ",(D6-C6)/C6)</f>
        <v> </v>
      </c>
    </row>
    <row r="7" spans="1:5" ht="18" customHeight="1">
      <c r="A7" s="250" t="s">
        <v>227</v>
      </c>
      <c r="B7" s="251"/>
      <c r="C7" s="90"/>
      <c r="D7" s="90"/>
      <c r="E7" s="133" t="str">
        <f t="shared" si="0"/>
        <v> </v>
      </c>
    </row>
    <row r="8" spans="1:5" ht="18" customHeight="1">
      <c r="A8" s="250" t="s">
        <v>228</v>
      </c>
      <c r="B8" s="251"/>
      <c r="C8" s="90"/>
      <c r="D8" s="90"/>
      <c r="E8" s="133" t="str">
        <f t="shared" si="0"/>
        <v> </v>
      </c>
    </row>
    <row r="9" spans="1:5" ht="18" customHeight="1">
      <c r="A9" s="250" t="s">
        <v>229</v>
      </c>
      <c r="B9" s="251"/>
      <c r="C9" s="90"/>
      <c r="D9" s="90"/>
      <c r="E9" s="133" t="str">
        <f t="shared" si="0"/>
        <v> </v>
      </c>
    </row>
    <row r="10" spans="1:5" ht="18" customHeight="1">
      <c r="A10" s="250" t="s">
        <v>230</v>
      </c>
      <c r="B10" s="251"/>
      <c r="C10" s="90"/>
      <c r="D10" s="90"/>
      <c r="E10" s="133" t="str">
        <f t="shared" si="0"/>
        <v> </v>
      </c>
    </row>
    <row r="11" spans="1:5" ht="18" customHeight="1">
      <c r="A11" s="250" t="s">
        <v>231</v>
      </c>
      <c r="B11" s="251"/>
      <c r="C11" s="90"/>
      <c r="D11" s="90"/>
      <c r="E11" s="133" t="str">
        <f t="shared" si="0"/>
        <v> </v>
      </c>
    </row>
    <row r="12" spans="1:5" ht="18" customHeight="1">
      <c r="A12" s="250" t="s">
        <v>232</v>
      </c>
      <c r="B12" s="251"/>
      <c r="C12" s="90"/>
      <c r="D12" s="90"/>
      <c r="E12" s="133" t="str">
        <f t="shared" si="0"/>
        <v> </v>
      </c>
    </row>
    <row r="13" spans="1:5" ht="18" customHeight="1">
      <c r="A13" s="250" t="s">
        <v>233</v>
      </c>
      <c r="B13" s="251"/>
      <c r="C13" s="90"/>
      <c r="D13" s="90"/>
      <c r="E13" s="133" t="str">
        <f t="shared" si="0"/>
        <v> </v>
      </c>
    </row>
    <row r="14" spans="1:5" ht="18" customHeight="1">
      <c r="A14" s="250" t="s">
        <v>234</v>
      </c>
      <c r="B14" s="251"/>
      <c r="C14" s="90"/>
      <c r="D14" s="90"/>
      <c r="E14" s="133" t="str">
        <f t="shared" si="0"/>
        <v> </v>
      </c>
    </row>
    <row r="15" spans="1:5" ht="18" customHeight="1">
      <c r="A15" s="248" t="s">
        <v>235</v>
      </c>
      <c r="B15" s="249"/>
      <c r="C15" s="129">
        <f>C16+C17+C18</f>
        <v>0</v>
      </c>
      <c r="D15" s="129">
        <f>D16+D17+D18</f>
        <v>0</v>
      </c>
      <c r="E15" s="132" t="str">
        <f t="shared" si="0"/>
        <v> </v>
      </c>
    </row>
    <row r="16" spans="1:5" ht="18" customHeight="1">
      <c r="A16" s="250" t="s">
        <v>236</v>
      </c>
      <c r="B16" s="251"/>
      <c r="C16" s="90"/>
      <c r="D16" s="90"/>
      <c r="E16" s="133" t="str">
        <f t="shared" si="0"/>
        <v> </v>
      </c>
    </row>
    <row r="17" spans="1:5" ht="18" customHeight="1">
      <c r="A17" s="250" t="s">
        <v>237</v>
      </c>
      <c r="B17" s="251"/>
      <c r="C17" s="90"/>
      <c r="D17" s="90"/>
      <c r="E17" s="133" t="str">
        <f t="shared" si="0"/>
        <v> </v>
      </c>
    </row>
    <row r="18" spans="1:5" ht="18" customHeight="1">
      <c r="A18" s="250" t="s">
        <v>238</v>
      </c>
      <c r="B18" s="251"/>
      <c r="C18" s="90"/>
      <c r="D18" s="90"/>
      <c r="E18" s="133" t="str">
        <f t="shared" si="0"/>
        <v> </v>
      </c>
    </row>
    <row r="19" spans="1:5" ht="18" customHeight="1">
      <c r="A19" s="248" t="s">
        <v>239</v>
      </c>
      <c r="B19" s="249"/>
      <c r="C19" s="94"/>
      <c r="D19" s="94"/>
      <c r="E19" s="132" t="str">
        <f t="shared" si="0"/>
        <v> </v>
      </c>
    </row>
    <row r="20" spans="1:5" ht="18" customHeight="1">
      <c r="A20" s="248" t="s">
        <v>240</v>
      </c>
      <c r="B20" s="249"/>
      <c r="C20" s="94"/>
      <c r="D20" s="94"/>
      <c r="E20" s="132" t="str">
        <f t="shared" si="0"/>
        <v> </v>
      </c>
    </row>
    <row r="21" spans="1:5" ht="18" customHeight="1">
      <c r="A21" s="248" t="s">
        <v>241</v>
      </c>
      <c r="B21" s="249"/>
      <c r="C21" s="94"/>
      <c r="D21" s="94"/>
      <c r="E21" s="132" t="str">
        <f t="shared" si="0"/>
        <v> </v>
      </c>
    </row>
    <row r="22" spans="1:5" ht="18" customHeight="1">
      <c r="A22" s="248" t="s">
        <v>242</v>
      </c>
      <c r="B22" s="249"/>
      <c r="C22" s="131"/>
      <c r="D22" s="131"/>
      <c r="E22" s="132"/>
    </row>
    <row r="23" spans="1:5" ht="18" customHeight="1">
      <c r="A23" s="250" t="s">
        <v>243</v>
      </c>
      <c r="B23" s="251"/>
      <c r="C23" s="89"/>
      <c r="D23" s="89"/>
      <c r="E23" s="133" t="str">
        <f t="shared" si="0"/>
        <v> </v>
      </c>
    </row>
    <row r="24" spans="1:5" ht="18" customHeight="1">
      <c r="A24" s="250" t="s">
        <v>244</v>
      </c>
      <c r="B24" s="251"/>
      <c r="C24" s="89"/>
      <c r="D24" s="89"/>
      <c r="E24" s="133" t="str">
        <f t="shared" si="0"/>
        <v> </v>
      </c>
    </row>
    <row r="25" spans="1:5" ht="18" customHeight="1">
      <c r="A25" s="250" t="s">
        <v>245</v>
      </c>
      <c r="B25" s="251"/>
      <c r="C25" s="89"/>
      <c r="D25" s="89"/>
      <c r="E25" s="133" t="str">
        <f t="shared" si="0"/>
        <v> </v>
      </c>
    </row>
    <row r="26" spans="1:5" ht="18" customHeight="1">
      <c r="A26" s="250" t="s">
        <v>246</v>
      </c>
      <c r="B26" s="251"/>
      <c r="C26" s="89"/>
      <c r="D26" s="89"/>
      <c r="E26" s="133" t="str">
        <f t="shared" si="0"/>
        <v> </v>
      </c>
    </row>
    <row r="27" spans="1:5" ht="18" customHeight="1">
      <c r="A27" s="250" t="s">
        <v>247</v>
      </c>
      <c r="B27" s="251"/>
      <c r="C27" s="89"/>
      <c r="D27" s="89"/>
      <c r="E27" s="133" t="str">
        <f t="shared" si="0"/>
        <v> </v>
      </c>
    </row>
    <row r="28" spans="1:5" ht="18" customHeight="1">
      <c r="A28" s="250" t="s">
        <v>248</v>
      </c>
      <c r="B28" s="251"/>
      <c r="C28" s="89"/>
      <c r="D28" s="89"/>
      <c r="E28" s="133" t="str">
        <f t="shared" si="0"/>
        <v> </v>
      </c>
    </row>
    <row r="29" spans="1:5" ht="18" customHeight="1" thickBot="1">
      <c r="A29" s="252" t="s">
        <v>249</v>
      </c>
      <c r="B29" s="253"/>
      <c r="C29" s="92"/>
      <c r="D29" s="92"/>
      <c r="E29" s="133" t="str">
        <f t="shared" si="0"/>
        <v> </v>
      </c>
    </row>
    <row r="30" spans="1:5" ht="15" customHeight="1">
      <c r="A30" s="244" t="s">
        <v>126</v>
      </c>
      <c r="B30" s="244"/>
      <c r="C30" s="244"/>
      <c r="D30" s="244"/>
      <c r="E30" s="244"/>
    </row>
    <row r="31" spans="1:5" ht="14.25" customHeight="1">
      <c r="A31" s="243" t="s">
        <v>127</v>
      </c>
      <c r="B31" s="243"/>
      <c r="C31" s="243"/>
      <c r="D31" s="243"/>
      <c r="E31" s="243"/>
    </row>
    <row r="32" spans="1:5" ht="15" customHeight="1">
      <c r="A32" s="243" t="s">
        <v>128</v>
      </c>
      <c r="B32" s="243"/>
      <c r="C32" s="243"/>
      <c r="D32" s="243"/>
      <c r="E32" s="243"/>
    </row>
    <row r="33" spans="1:5" ht="15" customHeight="1">
      <c r="A33" s="243" t="s">
        <v>129</v>
      </c>
      <c r="B33" s="243"/>
      <c r="C33" s="243"/>
      <c r="D33" s="243"/>
      <c r="E33" s="243"/>
    </row>
    <row r="34" spans="1:5" ht="15" customHeight="1">
      <c r="A34" s="243" t="s">
        <v>130</v>
      </c>
      <c r="B34" s="243"/>
      <c r="C34" s="243"/>
      <c r="D34" s="243"/>
      <c r="E34" s="243"/>
    </row>
    <row r="35" spans="1:5" ht="15" customHeight="1">
      <c r="A35" s="243" t="s">
        <v>131</v>
      </c>
      <c r="B35" s="243"/>
      <c r="C35" s="243"/>
      <c r="D35" s="243"/>
      <c r="E35" s="243"/>
    </row>
    <row r="36" spans="1:5" ht="15" customHeight="1">
      <c r="A36" s="243" t="s">
        <v>132</v>
      </c>
      <c r="B36" s="243"/>
      <c r="C36" s="243"/>
      <c r="D36" s="243"/>
      <c r="E36" s="243"/>
    </row>
    <row r="37" spans="1:2" ht="14.25">
      <c r="A37" s="54"/>
      <c r="B37" s="54"/>
    </row>
    <row r="39" spans="1:2" ht="14.25">
      <c r="A39" s="54"/>
      <c r="B39" s="54"/>
    </row>
  </sheetData>
  <sheetProtection password="EF0F" sheet="1" objects="1" scenarios="1"/>
  <mergeCells count="35">
    <mergeCell ref="B3:C3"/>
    <mergeCell ref="A25:B25"/>
    <mergeCell ref="A26:B26"/>
    <mergeCell ref="A27:B27"/>
    <mergeCell ref="A21:B21"/>
    <mergeCell ref="A22:B22"/>
    <mergeCell ref="A23:B23"/>
    <mergeCell ref="A24:B24"/>
    <mergeCell ref="A18:B18"/>
    <mergeCell ref="A19:B19"/>
    <mergeCell ref="A20:B20"/>
    <mergeCell ref="A29:B29"/>
    <mergeCell ref="A28:B28"/>
    <mergeCell ref="A14:B14"/>
    <mergeCell ref="A15:B15"/>
    <mergeCell ref="A16:B16"/>
    <mergeCell ref="A17:B17"/>
    <mergeCell ref="A10:B10"/>
    <mergeCell ref="A11:B11"/>
    <mergeCell ref="A12:B12"/>
    <mergeCell ref="A13:B13"/>
    <mergeCell ref="A6:B6"/>
    <mergeCell ref="A7:B7"/>
    <mergeCell ref="A8:B8"/>
    <mergeCell ref="A9:B9"/>
    <mergeCell ref="A36:E36"/>
    <mergeCell ref="A31:E31"/>
    <mergeCell ref="A30:E30"/>
    <mergeCell ref="A1:E1"/>
    <mergeCell ref="A32:E32"/>
    <mergeCell ref="A35:E35"/>
    <mergeCell ref="A34:E34"/>
    <mergeCell ref="A33:E33"/>
    <mergeCell ref="A4:B4"/>
    <mergeCell ref="A5:B5"/>
  </mergeCells>
  <dataValidations count="2">
    <dataValidation type="decimal" operator="greaterThanOrEqual" showInputMessage="1" showErrorMessage="1" errorTitle="数据错误：小于其中项" error="数据错误：小于其中项" sqref="C8 C10 D10">
      <formula1>C9</formula1>
    </dataValidation>
    <dataValidation type="decimal" operator="greaterThanOrEqual" showInputMessage="1" showErrorMessage="1" errorTitle="数据错误：小于其中项" error="数据错误：小于其中项" sqref="D8">
      <formula1>D9</formula1>
    </dataValidation>
  </dataValidation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5"/>
  <sheetViews>
    <sheetView workbookViewId="0" topLeftCell="A4">
      <selection activeCell="C10" sqref="C10"/>
    </sheetView>
  </sheetViews>
  <sheetFormatPr defaultColWidth="9.00390625" defaultRowHeight="14.25"/>
  <cols>
    <col min="1" max="1" width="9.375" style="2" customWidth="1"/>
    <col min="2" max="2" width="18.125" style="2" customWidth="1"/>
    <col min="3" max="3" width="16.875" style="6" customWidth="1"/>
    <col min="4" max="5" width="16.875" style="2" customWidth="1"/>
    <col min="6" max="16384" width="9.00390625" style="2" customWidth="1"/>
  </cols>
  <sheetData>
    <row r="1" spans="1:5" ht="45.75" customHeight="1">
      <c r="A1" s="181" t="s">
        <v>2</v>
      </c>
      <c r="B1" s="181"/>
      <c r="C1" s="181"/>
      <c r="D1" s="181"/>
      <c r="E1" s="181"/>
    </row>
    <row r="2" spans="1:5" ht="12.75" customHeight="1">
      <c r="A2" s="111"/>
      <c r="B2" s="111"/>
      <c r="C2" s="73" t="s">
        <v>386</v>
      </c>
      <c r="D2" s="111"/>
      <c r="E2" s="51" t="s">
        <v>145</v>
      </c>
    </row>
    <row r="3" spans="1:5" ht="12" customHeight="1" thickBot="1">
      <c r="A3" s="84" t="s">
        <v>367</v>
      </c>
      <c r="B3" s="177">
        <f>'封面'!C19</f>
        <v>0</v>
      </c>
      <c r="C3" s="177"/>
      <c r="D3" s="177"/>
      <c r="E3" s="85" t="s">
        <v>81</v>
      </c>
    </row>
    <row r="4" spans="1:5" s="13" customFormat="1" ht="19.5" customHeight="1">
      <c r="A4" s="182" t="s">
        <v>26</v>
      </c>
      <c r="B4" s="174"/>
      <c r="C4" s="80" t="s">
        <v>19</v>
      </c>
      <c r="D4" s="80" t="s">
        <v>20</v>
      </c>
      <c r="E4" s="95" t="s">
        <v>83</v>
      </c>
    </row>
    <row r="5" spans="1:5" s="11" customFormat="1" ht="19.5" customHeight="1">
      <c r="A5" s="254" t="s">
        <v>84</v>
      </c>
      <c r="B5" s="255"/>
      <c r="C5" s="120">
        <f>SUM(C6:C12)</f>
        <v>0</v>
      </c>
      <c r="D5" s="120">
        <f>SUM(D6:D12)</f>
        <v>0</v>
      </c>
      <c r="E5" s="126" t="str">
        <f>IF(C5=0," ",(D5-C5)/C5)</f>
        <v> </v>
      </c>
    </row>
    <row r="6" spans="1:5" s="11" customFormat="1" ht="19.5" customHeight="1">
      <c r="A6" s="256" t="s">
        <v>86</v>
      </c>
      <c r="B6" s="257"/>
      <c r="C6" s="56"/>
      <c r="D6" s="56"/>
      <c r="E6" s="125" t="str">
        <f aca="true" t="shared" si="0" ref="E6:E22">IF(C6=0," ",(D6-C6)/C6)</f>
        <v> </v>
      </c>
    </row>
    <row r="7" spans="1:5" s="11" customFormat="1" ht="19.5" customHeight="1">
      <c r="A7" s="256" t="s">
        <v>87</v>
      </c>
      <c r="B7" s="257"/>
      <c r="C7" s="56"/>
      <c r="D7" s="56"/>
      <c r="E7" s="125" t="str">
        <f t="shared" si="0"/>
        <v> </v>
      </c>
    </row>
    <row r="8" spans="1:5" s="11" customFormat="1" ht="19.5" customHeight="1">
      <c r="A8" s="256" t="s">
        <v>88</v>
      </c>
      <c r="B8" s="257"/>
      <c r="C8" s="56"/>
      <c r="D8" s="56"/>
      <c r="E8" s="125" t="str">
        <f t="shared" si="0"/>
        <v> </v>
      </c>
    </row>
    <row r="9" spans="1:5" s="11" customFormat="1" ht="19.5" customHeight="1">
      <c r="A9" s="256" t="s">
        <v>89</v>
      </c>
      <c r="B9" s="257"/>
      <c r="C9" s="56"/>
      <c r="D9" s="56"/>
      <c r="E9" s="125" t="str">
        <f t="shared" si="0"/>
        <v> </v>
      </c>
    </row>
    <row r="10" spans="1:5" s="11" customFormat="1" ht="19.5" customHeight="1">
      <c r="A10" s="256" t="s">
        <v>124</v>
      </c>
      <c r="B10" s="257"/>
      <c r="C10" s="56"/>
      <c r="D10" s="56"/>
      <c r="E10" s="125" t="str">
        <f t="shared" si="0"/>
        <v> </v>
      </c>
    </row>
    <row r="11" spans="1:5" s="11" customFormat="1" ht="19.5" customHeight="1">
      <c r="A11" s="256" t="s">
        <v>435</v>
      </c>
      <c r="B11" s="257"/>
      <c r="C11" s="56"/>
      <c r="D11" s="56"/>
      <c r="E11" s="125" t="str">
        <f t="shared" si="0"/>
        <v> </v>
      </c>
    </row>
    <row r="12" spans="1:5" s="11" customFormat="1" ht="19.5" customHeight="1">
      <c r="A12" s="256" t="s">
        <v>90</v>
      </c>
      <c r="B12" s="257"/>
      <c r="C12" s="56"/>
      <c r="D12" s="56"/>
      <c r="E12" s="125" t="str">
        <f t="shared" si="0"/>
        <v> </v>
      </c>
    </row>
    <row r="13" spans="1:5" s="11" customFormat="1" ht="19.5" customHeight="1">
      <c r="A13" s="254" t="s">
        <v>85</v>
      </c>
      <c r="B13" s="255"/>
      <c r="C13" s="120">
        <f>SUM(C14:C21)</f>
        <v>0</v>
      </c>
      <c r="D13" s="120">
        <f>SUM(D14:D21)</f>
        <v>0</v>
      </c>
      <c r="E13" s="126" t="str">
        <f t="shared" si="0"/>
        <v> </v>
      </c>
    </row>
    <row r="14" spans="1:5" s="11" customFormat="1" ht="19.5" customHeight="1">
      <c r="A14" s="256" t="s">
        <v>91</v>
      </c>
      <c r="B14" s="257"/>
      <c r="C14" s="56"/>
      <c r="D14" s="56"/>
      <c r="E14" s="125" t="str">
        <f t="shared" si="0"/>
        <v> </v>
      </c>
    </row>
    <row r="15" spans="1:5" s="11" customFormat="1" ht="19.5" customHeight="1">
      <c r="A15" s="256" t="s">
        <v>92</v>
      </c>
      <c r="B15" s="257"/>
      <c r="C15" s="56"/>
      <c r="D15" s="56"/>
      <c r="E15" s="125" t="str">
        <f t="shared" si="0"/>
        <v> </v>
      </c>
    </row>
    <row r="16" spans="1:5" s="11" customFormat="1" ht="19.5" customHeight="1">
      <c r="A16" s="256" t="s">
        <v>93</v>
      </c>
      <c r="B16" s="257"/>
      <c r="C16" s="56"/>
      <c r="D16" s="56"/>
      <c r="E16" s="125" t="str">
        <f t="shared" si="0"/>
        <v> </v>
      </c>
    </row>
    <row r="17" spans="1:5" s="11" customFormat="1" ht="19.5" customHeight="1">
      <c r="A17" s="256" t="s">
        <v>118</v>
      </c>
      <c r="B17" s="257"/>
      <c r="C17" s="56"/>
      <c r="D17" s="56"/>
      <c r="E17" s="125" t="str">
        <f t="shared" si="0"/>
        <v> </v>
      </c>
    </row>
    <row r="18" spans="1:5" s="11" customFormat="1" ht="19.5" customHeight="1">
      <c r="A18" s="256" t="s">
        <v>94</v>
      </c>
      <c r="B18" s="257"/>
      <c r="C18" s="56"/>
      <c r="D18" s="56"/>
      <c r="E18" s="125" t="str">
        <f t="shared" si="0"/>
        <v> </v>
      </c>
    </row>
    <row r="19" spans="1:5" s="11" customFormat="1" ht="19.5" customHeight="1">
      <c r="A19" s="256" t="s">
        <v>95</v>
      </c>
      <c r="B19" s="257"/>
      <c r="C19" s="56"/>
      <c r="D19" s="56"/>
      <c r="E19" s="125" t="str">
        <f t="shared" si="0"/>
        <v> </v>
      </c>
    </row>
    <row r="20" spans="1:5" s="11" customFormat="1" ht="19.5" customHeight="1">
      <c r="A20" s="256" t="s">
        <v>410</v>
      </c>
      <c r="B20" s="257"/>
      <c r="C20" s="56"/>
      <c r="D20" s="56"/>
      <c r="E20" s="125" t="str">
        <f t="shared" si="0"/>
        <v> </v>
      </c>
    </row>
    <row r="21" spans="1:5" s="11" customFormat="1" ht="19.5" customHeight="1">
      <c r="A21" s="256" t="s">
        <v>96</v>
      </c>
      <c r="B21" s="257"/>
      <c r="C21" s="56"/>
      <c r="D21" s="56"/>
      <c r="E21" s="125" t="str">
        <f t="shared" si="0"/>
        <v> </v>
      </c>
    </row>
    <row r="22" spans="1:5" s="11" customFormat="1" ht="19.5" customHeight="1" thickBot="1">
      <c r="A22" s="258" t="s">
        <v>3</v>
      </c>
      <c r="B22" s="259"/>
      <c r="C22" s="123">
        <f>C5-C13</f>
        <v>0</v>
      </c>
      <c r="D22" s="123">
        <f>D5-D13</f>
        <v>0</v>
      </c>
      <c r="E22" s="150" t="str">
        <f t="shared" si="0"/>
        <v> </v>
      </c>
    </row>
    <row r="23" spans="1:4" s="19" customFormat="1" ht="12">
      <c r="A23" s="17" t="str">
        <f>IF(D5-'利润表'!D23=0," ","营业外收入预算明细有误")</f>
        <v> </v>
      </c>
      <c r="B23" s="17"/>
      <c r="C23" s="18"/>
      <c r="D23" s="17" t="str">
        <f>IF(C5-'利润表'!C23=0," ","营业外收入预算明细有误")</f>
        <v> </v>
      </c>
    </row>
    <row r="24" spans="1:4" s="19" customFormat="1" ht="12">
      <c r="A24" s="17" t="str">
        <f>IF(D13-'利润表'!D24=0," ","营业外支出预算明细有误")</f>
        <v> </v>
      </c>
      <c r="B24" s="17"/>
      <c r="C24" s="17"/>
      <c r="D24" s="17" t="str">
        <f>IF(C13-'利润表'!C24=0," ","营业外支出预算明细有误")</f>
        <v> </v>
      </c>
    </row>
    <row r="25" spans="1:3" ht="12">
      <c r="A25" s="5"/>
      <c r="B25" s="5"/>
      <c r="C25" s="14"/>
    </row>
  </sheetData>
  <sheetProtection password="EF0F" sheet="1" objects="1" scenarios="1"/>
  <mergeCells count="21">
    <mergeCell ref="A19:B19"/>
    <mergeCell ref="A21:B21"/>
    <mergeCell ref="A22:B22"/>
    <mergeCell ref="A15:B15"/>
    <mergeCell ref="A16:B16"/>
    <mergeCell ref="A17:B17"/>
    <mergeCell ref="A18:B18"/>
    <mergeCell ref="A20:B20"/>
    <mergeCell ref="A14:B14"/>
    <mergeCell ref="A6:B6"/>
    <mergeCell ref="A7:B7"/>
    <mergeCell ref="A8:B8"/>
    <mergeCell ref="A9:B9"/>
    <mergeCell ref="A1:E1"/>
    <mergeCell ref="A4:B4"/>
    <mergeCell ref="A5:B5"/>
    <mergeCell ref="A13:B13"/>
    <mergeCell ref="B3:D3"/>
    <mergeCell ref="A10:B10"/>
    <mergeCell ref="A12:B12"/>
    <mergeCell ref="A11:B11"/>
  </mergeCells>
  <printOptions horizontalCentered="1"/>
  <pageMargins left="0.5905511811023623" right="0.5905511811023623"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45"/>
  <sheetViews>
    <sheetView workbookViewId="0" topLeftCell="A1">
      <selection activeCell="J17" sqref="J17"/>
    </sheetView>
  </sheetViews>
  <sheetFormatPr defaultColWidth="9.00390625" defaultRowHeight="14.25"/>
  <cols>
    <col min="1" max="1" width="5.00390625" style="2" customWidth="1"/>
    <col min="2" max="2" width="4.375" style="2" customWidth="1"/>
    <col min="3" max="3" width="23.125" style="2" customWidth="1"/>
    <col min="4" max="4" width="16.25390625" style="6" customWidth="1"/>
    <col min="5" max="6" width="16.25390625" style="2" customWidth="1"/>
    <col min="7" max="16384" width="9.00390625" style="2" customWidth="1"/>
  </cols>
  <sheetData>
    <row r="1" spans="1:6" s="13" customFormat="1" ht="27.75" customHeight="1">
      <c r="A1" s="262" t="s">
        <v>4</v>
      </c>
      <c r="B1" s="262"/>
      <c r="C1" s="262"/>
      <c r="D1" s="262"/>
      <c r="E1" s="262"/>
      <c r="F1" s="262"/>
    </row>
    <row r="2" spans="1:6" s="13" customFormat="1" ht="10.5" customHeight="1">
      <c r="A2" s="96"/>
      <c r="B2" s="96"/>
      <c r="C2" s="96"/>
      <c r="D2" s="97" t="s">
        <v>380</v>
      </c>
      <c r="E2" s="96"/>
      <c r="F2" s="72" t="s">
        <v>387</v>
      </c>
    </row>
    <row r="3" spans="1:6" s="11" customFormat="1" ht="12.75" customHeight="1" thickBot="1">
      <c r="A3" s="268" t="s">
        <v>388</v>
      </c>
      <c r="B3" s="268"/>
      <c r="C3" s="177">
        <f>'封面'!C19</f>
        <v>0</v>
      </c>
      <c r="D3" s="177"/>
      <c r="E3" s="177"/>
      <c r="F3" s="85" t="s">
        <v>384</v>
      </c>
    </row>
    <row r="4" spans="1:6" s="11" customFormat="1" ht="18" customHeight="1">
      <c r="A4" s="67" t="s">
        <v>250</v>
      </c>
      <c r="B4" s="265" t="s">
        <v>251</v>
      </c>
      <c r="C4" s="213"/>
      <c r="D4" s="80" t="s">
        <v>252</v>
      </c>
      <c r="E4" s="80" t="s">
        <v>253</v>
      </c>
      <c r="F4" s="98" t="s">
        <v>254</v>
      </c>
    </row>
    <row r="5" spans="1:6" s="11" customFormat="1" ht="15.75" customHeight="1">
      <c r="A5" s="61">
        <v>1</v>
      </c>
      <c r="B5" s="263" t="s">
        <v>255</v>
      </c>
      <c r="C5" s="176"/>
      <c r="D5" s="134">
        <f>D6+D7+D8+D9+D10+D11+D12</f>
        <v>0</v>
      </c>
      <c r="E5" s="134">
        <f>E6+E7+E8+E9+E10+E11+E12</f>
        <v>0</v>
      </c>
      <c r="F5" s="136" t="str">
        <f>IF(D5=0," ",(E5-D5)/D5)</f>
        <v> </v>
      </c>
    </row>
    <row r="6" spans="1:6" s="11" customFormat="1" ht="15.75" customHeight="1">
      <c r="A6" s="61"/>
      <c r="B6" s="264" t="s">
        <v>256</v>
      </c>
      <c r="C6" s="207"/>
      <c r="D6" s="62"/>
      <c r="E6" s="62"/>
      <c r="F6" s="136" t="str">
        <f aca="true" t="shared" si="0" ref="F6:F44">IF(D6=0," ",(E6-D6)/D6)</f>
        <v> </v>
      </c>
    </row>
    <row r="7" spans="1:6" s="11" customFormat="1" ht="15.75" customHeight="1">
      <c r="A7" s="61"/>
      <c r="B7" s="264" t="s">
        <v>257</v>
      </c>
      <c r="C7" s="207"/>
      <c r="D7" s="62"/>
      <c r="E7" s="62"/>
      <c r="F7" s="136" t="str">
        <f t="shared" si="0"/>
        <v> </v>
      </c>
    </row>
    <row r="8" spans="1:6" s="11" customFormat="1" ht="15.75" customHeight="1">
      <c r="A8" s="61"/>
      <c r="B8" s="264" t="s">
        <v>258</v>
      </c>
      <c r="C8" s="207"/>
      <c r="D8" s="62"/>
      <c r="E8" s="62"/>
      <c r="F8" s="136" t="str">
        <f t="shared" si="0"/>
        <v> </v>
      </c>
    </row>
    <row r="9" spans="1:6" s="11" customFormat="1" ht="15.75" customHeight="1">
      <c r="A9" s="61"/>
      <c r="B9" s="264" t="s">
        <v>259</v>
      </c>
      <c r="C9" s="207"/>
      <c r="D9" s="62"/>
      <c r="E9" s="62"/>
      <c r="F9" s="136" t="str">
        <f t="shared" si="0"/>
        <v> </v>
      </c>
    </row>
    <row r="10" spans="1:6" s="11" customFormat="1" ht="15.75" customHeight="1">
      <c r="A10" s="61"/>
      <c r="B10" s="264" t="s">
        <v>260</v>
      </c>
      <c r="C10" s="207"/>
      <c r="D10" s="62"/>
      <c r="E10" s="62"/>
      <c r="F10" s="136" t="str">
        <f t="shared" si="0"/>
        <v> </v>
      </c>
    </row>
    <row r="11" spans="1:6" s="11" customFormat="1" ht="15.75" customHeight="1">
      <c r="A11" s="61"/>
      <c r="B11" s="264" t="s">
        <v>261</v>
      </c>
      <c r="C11" s="207"/>
      <c r="D11" s="62"/>
      <c r="E11" s="62"/>
      <c r="F11" s="136" t="str">
        <f t="shared" si="0"/>
        <v> </v>
      </c>
    </row>
    <row r="12" spans="1:6" s="11" customFormat="1" ht="15.75" customHeight="1">
      <c r="A12" s="61"/>
      <c r="B12" s="264" t="s">
        <v>262</v>
      </c>
      <c r="C12" s="207"/>
      <c r="D12" s="62"/>
      <c r="E12" s="62"/>
      <c r="F12" s="136" t="str">
        <f t="shared" si="0"/>
        <v> </v>
      </c>
    </row>
    <row r="13" spans="1:6" s="11" customFormat="1" ht="15.75" customHeight="1">
      <c r="A13" s="61">
        <v>2</v>
      </c>
      <c r="B13" s="263" t="s">
        <v>263</v>
      </c>
      <c r="C13" s="176"/>
      <c r="D13" s="62"/>
      <c r="E13" s="62"/>
      <c r="F13" s="136" t="str">
        <f t="shared" si="0"/>
        <v> </v>
      </c>
    </row>
    <row r="14" spans="1:6" s="11" customFormat="1" ht="15.75" customHeight="1">
      <c r="A14" s="61">
        <v>3</v>
      </c>
      <c r="B14" s="263" t="s">
        <v>264</v>
      </c>
      <c r="C14" s="176"/>
      <c r="D14" s="134">
        <f>D15+D16+D17+D18+D19</f>
        <v>0</v>
      </c>
      <c r="E14" s="134">
        <f>E15+E16+E17+E18+E19</f>
        <v>0</v>
      </c>
      <c r="F14" s="136" t="str">
        <f t="shared" si="0"/>
        <v> </v>
      </c>
    </row>
    <row r="15" spans="1:6" s="11" customFormat="1" ht="15.75" customHeight="1">
      <c r="A15" s="61"/>
      <c r="B15" s="264" t="s">
        <v>265</v>
      </c>
      <c r="C15" s="207"/>
      <c r="D15" s="62"/>
      <c r="E15" s="62"/>
      <c r="F15" s="136" t="str">
        <f t="shared" si="0"/>
        <v> </v>
      </c>
    </row>
    <row r="16" spans="1:6" s="11" customFormat="1" ht="15.75" customHeight="1">
      <c r="A16" s="61"/>
      <c r="B16" s="264" t="s">
        <v>266</v>
      </c>
      <c r="C16" s="207"/>
      <c r="D16" s="62"/>
      <c r="E16" s="62"/>
      <c r="F16" s="136" t="str">
        <f t="shared" si="0"/>
        <v> </v>
      </c>
    </row>
    <row r="17" spans="1:6" s="11" customFormat="1" ht="15.75" customHeight="1">
      <c r="A17" s="61"/>
      <c r="B17" s="264" t="s">
        <v>267</v>
      </c>
      <c r="C17" s="207"/>
      <c r="D17" s="62"/>
      <c r="E17" s="62"/>
      <c r="F17" s="136" t="str">
        <f t="shared" si="0"/>
        <v> </v>
      </c>
    </row>
    <row r="18" spans="1:6" s="11" customFormat="1" ht="15.75" customHeight="1">
      <c r="A18" s="61"/>
      <c r="B18" s="264" t="s">
        <v>268</v>
      </c>
      <c r="C18" s="207"/>
      <c r="D18" s="62"/>
      <c r="E18" s="62"/>
      <c r="F18" s="136" t="str">
        <f t="shared" si="0"/>
        <v> </v>
      </c>
    </row>
    <row r="19" spans="1:6" s="11" customFormat="1" ht="15.75" customHeight="1">
      <c r="A19" s="61"/>
      <c r="B19" s="264" t="s">
        <v>269</v>
      </c>
      <c r="C19" s="207"/>
      <c r="D19" s="62"/>
      <c r="E19" s="62"/>
      <c r="F19" s="136" t="str">
        <f t="shared" si="0"/>
        <v> </v>
      </c>
    </row>
    <row r="20" spans="1:6" s="11" customFormat="1" ht="15.75" customHeight="1">
      <c r="A20" s="61">
        <v>4</v>
      </c>
      <c r="B20" s="263" t="s">
        <v>270</v>
      </c>
      <c r="C20" s="176"/>
      <c r="D20" s="62"/>
      <c r="E20" s="62"/>
      <c r="F20" s="136" t="str">
        <f t="shared" si="0"/>
        <v> </v>
      </c>
    </row>
    <row r="21" spans="1:6" s="11" customFormat="1" ht="15.75" customHeight="1">
      <c r="A21" s="61">
        <v>5</v>
      </c>
      <c r="B21" s="263" t="s">
        <v>271</v>
      </c>
      <c r="C21" s="176"/>
      <c r="D21" s="62"/>
      <c r="E21" s="62"/>
      <c r="F21" s="136" t="str">
        <f t="shared" si="0"/>
        <v> </v>
      </c>
    </row>
    <row r="22" spans="1:6" s="11" customFormat="1" ht="15.75" customHeight="1">
      <c r="A22" s="61">
        <v>6</v>
      </c>
      <c r="B22" s="263" t="s">
        <v>272</v>
      </c>
      <c r="C22" s="176"/>
      <c r="D22" s="62"/>
      <c r="E22" s="62"/>
      <c r="F22" s="136" t="str">
        <f t="shared" si="0"/>
        <v> </v>
      </c>
    </row>
    <row r="23" spans="1:6" s="11" customFormat="1" ht="15.75" customHeight="1">
      <c r="A23" s="61">
        <v>7</v>
      </c>
      <c r="B23" s="263" t="s">
        <v>273</v>
      </c>
      <c r="C23" s="176"/>
      <c r="D23" s="62"/>
      <c r="E23" s="62"/>
      <c r="F23" s="136" t="str">
        <f t="shared" si="0"/>
        <v> </v>
      </c>
    </row>
    <row r="24" spans="1:6" s="11" customFormat="1" ht="15.75" customHeight="1">
      <c r="A24" s="61">
        <v>8</v>
      </c>
      <c r="B24" s="263" t="s">
        <v>274</v>
      </c>
      <c r="C24" s="176"/>
      <c r="D24" s="62"/>
      <c r="E24" s="62"/>
      <c r="F24" s="136" t="str">
        <f t="shared" si="0"/>
        <v> </v>
      </c>
    </row>
    <row r="25" spans="1:6" s="11" customFormat="1" ht="15.75" customHeight="1">
      <c r="A25" s="61">
        <v>9</v>
      </c>
      <c r="B25" s="263" t="s">
        <v>275</v>
      </c>
      <c r="C25" s="176"/>
      <c r="D25" s="62"/>
      <c r="E25" s="62"/>
      <c r="F25" s="136" t="str">
        <f t="shared" si="0"/>
        <v> </v>
      </c>
    </row>
    <row r="26" spans="1:6" s="11" customFormat="1" ht="15.75" customHeight="1">
      <c r="A26" s="61">
        <v>10</v>
      </c>
      <c r="B26" s="263" t="s">
        <v>276</v>
      </c>
      <c r="C26" s="176"/>
      <c r="D26" s="62"/>
      <c r="E26" s="62"/>
      <c r="F26" s="136" t="str">
        <f t="shared" si="0"/>
        <v> </v>
      </c>
    </row>
    <row r="27" spans="1:6" s="11" customFormat="1" ht="15.75" customHeight="1">
      <c r="A27" s="61">
        <v>11</v>
      </c>
      <c r="B27" s="263" t="s">
        <v>277</v>
      </c>
      <c r="C27" s="176"/>
      <c r="D27" s="62"/>
      <c r="E27" s="62"/>
      <c r="F27" s="136" t="str">
        <f t="shared" si="0"/>
        <v> </v>
      </c>
    </row>
    <row r="28" spans="1:6" s="11" customFormat="1" ht="15.75" customHeight="1">
      <c r="A28" s="61">
        <v>12</v>
      </c>
      <c r="B28" s="263" t="s">
        <v>278</v>
      </c>
      <c r="C28" s="176"/>
      <c r="D28" s="62"/>
      <c r="E28" s="62"/>
      <c r="F28" s="136" t="str">
        <f t="shared" si="0"/>
        <v> </v>
      </c>
    </row>
    <row r="29" spans="1:6" s="11" customFormat="1" ht="15.75" customHeight="1">
      <c r="A29" s="61">
        <v>13</v>
      </c>
      <c r="B29" s="263" t="s">
        <v>279</v>
      </c>
      <c r="C29" s="176"/>
      <c r="D29" s="62"/>
      <c r="E29" s="62"/>
      <c r="F29" s="136" t="str">
        <f t="shared" si="0"/>
        <v> </v>
      </c>
    </row>
    <row r="30" spans="1:6" s="11" customFormat="1" ht="15.75" customHeight="1">
      <c r="A30" s="61">
        <v>14</v>
      </c>
      <c r="B30" s="263" t="s">
        <v>280</v>
      </c>
      <c r="C30" s="176"/>
      <c r="D30" s="62"/>
      <c r="E30" s="62"/>
      <c r="F30" s="136" t="str">
        <f t="shared" si="0"/>
        <v> </v>
      </c>
    </row>
    <row r="31" spans="1:6" s="11" customFormat="1" ht="15.75" customHeight="1">
      <c r="A31" s="61">
        <v>15</v>
      </c>
      <c r="B31" s="263" t="s">
        <v>281</v>
      </c>
      <c r="C31" s="176"/>
      <c r="D31" s="62"/>
      <c r="E31" s="62"/>
      <c r="F31" s="136" t="str">
        <f t="shared" si="0"/>
        <v> </v>
      </c>
    </row>
    <row r="32" spans="1:6" s="11" customFormat="1" ht="15.75" customHeight="1">
      <c r="A32" s="61">
        <v>16</v>
      </c>
      <c r="B32" s="263" t="s">
        <v>282</v>
      </c>
      <c r="C32" s="176"/>
      <c r="D32" s="62"/>
      <c r="E32" s="62"/>
      <c r="F32" s="136" t="str">
        <f t="shared" si="0"/>
        <v> </v>
      </c>
    </row>
    <row r="33" spans="1:6" s="11" customFormat="1" ht="15.75" customHeight="1">
      <c r="A33" s="61">
        <v>17</v>
      </c>
      <c r="B33" s="263" t="s">
        <v>283</v>
      </c>
      <c r="C33" s="176"/>
      <c r="D33" s="134">
        <f>D34+D35+D36</f>
        <v>0</v>
      </c>
      <c r="E33" s="134">
        <f>E34+E35+E36</f>
        <v>0</v>
      </c>
      <c r="F33" s="136" t="str">
        <f t="shared" si="0"/>
        <v> </v>
      </c>
    </row>
    <row r="34" spans="1:6" s="11" customFormat="1" ht="15.75" customHeight="1">
      <c r="A34" s="61"/>
      <c r="B34" s="264" t="s">
        <v>284</v>
      </c>
      <c r="C34" s="207"/>
      <c r="D34" s="62"/>
      <c r="E34" s="62"/>
      <c r="F34" s="136" t="str">
        <f t="shared" si="0"/>
        <v> </v>
      </c>
    </row>
    <row r="35" spans="1:6" s="11" customFormat="1" ht="15.75" customHeight="1">
      <c r="A35" s="61"/>
      <c r="B35" s="264" t="s">
        <v>285</v>
      </c>
      <c r="C35" s="207"/>
      <c r="D35" s="62"/>
      <c r="E35" s="62"/>
      <c r="F35" s="136" t="str">
        <f t="shared" si="0"/>
        <v> </v>
      </c>
    </row>
    <row r="36" spans="1:6" s="11" customFormat="1" ht="15.75" customHeight="1">
      <c r="A36" s="61"/>
      <c r="B36" s="264" t="s">
        <v>286</v>
      </c>
      <c r="C36" s="207"/>
      <c r="D36" s="62"/>
      <c r="E36" s="62"/>
      <c r="F36" s="136" t="str">
        <f t="shared" si="0"/>
        <v> </v>
      </c>
    </row>
    <row r="37" spans="1:6" s="11" customFormat="1" ht="15.75" customHeight="1">
      <c r="A37" s="61">
        <v>18</v>
      </c>
      <c r="B37" s="263" t="s">
        <v>287</v>
      </c>
      <c r="C37" s="176"/>
      <c r="D37" s="62"/>
      <c r="E37" s="62"/>
      <c r="F37" s="136" t="str">
        <f t="shared" si="0"/>
        <v> </v>
      </c>
    </row>
    <row r="38" spans="1:6" s="11" customFormat="1" ht="15.75" customHeight="1">
      <c r="A38" s="61">
        <v>19</v>
      </c>
      <c r="B38" s="263" t="s">
        <v>288</v>
      </c>
      <c r="C38" s="176"/>
      <c r="D38" s="62"/>
      <c r="E38" s="62"/>
      <c r="F38" s="136" t="str">
        <f t="shared" si="0"/>
        <v> </v>
      </c>
    </row>
    <row r="39" spans="1:6" s="11" customFormat="1" ht="15.75" customHeight="1">
      <c r="A39" s="61">
        <v>20</v>
      </c>
      <c r="B39" s="263" t="s">
        <v>289</v>
      </c>
      <c r="C39" s="176"/>
      <c r="D39" s="62"/>
      <c r="E39" s="62"/>
      <c r="F39" s="136" t="str">
        <f t="shared" si="0"/>
        <v> </v>
      </c>
    </row>
    <row r="40" spans="1:6" s="11" customFormat="1" ht="15.75" customHeight="1">
      <c r="A40" s="61"/>
      <c r="B40" s="269" t="s">
        <v>404</v>
      </c>
      <c r="C40" s="270"/>
      <c r="D40" s="63"/>
      <c r="E40" s="63"/>
      <c r="F40" s="136" t="str">
        <f t="shared" si="0"/>
        <v> </v>
      </c>
    </row>
    <row r="41" spans="1:6" s="11" customFormat="1" ht="15.75" customHeight="1">
      <c r="A41" s="61"/>
      <c r="B41" s="260"/>
      <c r="C41" s="261"/>
      <c r="D41" s="63"/>
      <c r="E41" s="63"/>
      <c r="F41" s="136" t="str">
        <f t="shared" si="0"/>
        <v> </v>
      </c>
    </row>
    <row r="42" spans="1:6" s="11" customFormat="1" ht="15.75" customHeight="1">
      <c r="A42" s="61"/>
      <c r="B42" s="260"/>
      <c r="C42" s="261"/>
      <c r="D42" s="63"/>
      <c r="E42" s="63"/>
      <c r="F42" s="136" t="str">
        <f t="shared" si="0"/>
        <v> </v>
      </c>
    </row>
    <row r="43" spans="1:6" s="11" customFormat="1" ht="15.75" customHeight="1">
      <c r="A43" s="61"/>
      <c r="B43" s="271"/>
      <c r="C43" s="272"/>
      <c r="D43" s="63"/>
      <c r="E43" s="63"/>
      <c r="F43" s="136" t="str">
        <f t="shared" si="0"/>
        <v> </v>
      </c>
    </row>
    <row r="44" spans="1:6" s="11" customFormat="1" ht="15.75" customHeight="1" thickBot="1">
      <c r="A44" s="99"/>
      <c r="B44" s="266" t="s">
        <v>290</v>
      </c>
      <c r="C44" s="267"/>
      <c r="D44" s="135">
        <f>D5+D13+D14+D20+D21+D22+D23+D24+D25+D26+D27+D28+D29+D30+D31+D32+D33+D37+D38+D39</f>
        <v>0</v>
      </c>
      <c r="E44" s="135">
        <f>E5+E13+E14+E20+E21+E22+E23+E24+E25+E26+E27+E28+E29+E30+E31+E32+E33+E37+E38+E39</f>
        <v>0</v>
      </c>
      <c r="F44" s="147" t="str">
        <f t="shared" si="0"/>
        <v> </v>
      </c>
    </row>
    <row r="45" spans="1:6" ht="15.75" customHeight="1">
      <c r="A45" s="226" t="s">
        <v>122</v>
      </c>
      <c r="B45" s="226"/>
      <c r="C45" s="226"/>
      <c r="D45" s="226"/>
      <c r="E45" s="226"/>
      <c r="F45" s="226"/>
    </row>
  </sheetData>
  <sheetProtection password="EF0F" sheet="1" objects="1" scenarios="1"/>
  <mergeCells count="45">
    <mergeCell ref="A3:B3"/>
    <mergeCell ref="B39:C39"/>
    <mergeCell ref="B40:C40"/>
    <mergeCell ref="B43:C43"/>
    <mergeCell ref="B31:C31"/>
    <mergeCell ref="B32:C32"/>
    <mergeCell ref="B33:C33"/>
    <mergeCell ref="B34:C34"/>
    <mergeCell ref="B27:C27"/>
    <mergeCell ref="B28:C28"/>
    <mergeCell ref="B44:C44"/>
    <mergeCell ref="B35:C35"/>
    <mergeCell ref="B36:C36"/>
    <mergeCell ref="B37:C37"/>
    <mergeCell ref="B38:C38"/>
    <mergeCell ref="B29:C29"/>
    <mergeCell ref="B30:C30"/>
    <mergeCell ref="B23:C23"/>
    <mergeCell ref="B24:C24"/>
    <mergeCell ref="B25:C25"/>
    <mergeCell ref="B26:C26"/>
    <mergeCell ref="B19:C19"/>
    <mergeCell ref="B20:C20"/>
    <mergeCell ref="B21:C21"/>
    <mergeCell ref="B22:C22"/>
    <mergeCell ref="A45:F45"/>
    <mergeCell ref="B4:C4"/>
    <mergeCell ref="B5:C5"/>
    <mergeCell ref="B6:C6"/>
    <mergeCell ref="B7:C7"/>
    <mergeCell ref="B8:C8"/>
    <mergeCell ref="B9:C9"/>
    <mergeCell ref="B10:C10"/>
    <mergeCell ref="B11:C11"/>
    <mergeCell ref="B12:C12"/>
    <mergeCell ref="C3:E3"/>
    <mergeCell ref="B41:C41"/>
    <mergeCell ref="B42:C42"/>
    <mergeCell ref="A1:F1"/>
    <mergeCell ref="B13:C13"/>
    <mergeCell ref="B14:C14"/>
    <mergeCell ref="B15:C15"/>
    <mergeCell ref="B16:C16"/>
    <mergeCell ref="B17:C17"/>
    <mergeCell ref="B18:C18"/>
  </mergeCells>
  <dataValidations count="1">
    <dataValidation type="decimal" operator="greaterThanOrEqual" showInputMessage="1" showErrorMessage="1" errorTitle="数据错误：小于其中项合计" error="数据错误：小于其中项合计" sqref="D39 E39">
      <formula1>D40+D41+D42+D43</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lv</dc:creator>
  <cp:keywords/>
  <dc:description/>
  <cp:lastModifiedBy>peixiaofeng</cp:lastModifiedBy>
  <cp:lastPrinted>2012-02-12T12:39:59Z</cp:lastPrinted>
  <dcterms:created xsi:type="dcterms:W3CDTF">2003-01-08T02:46:01Z</dcterms:created>
  <dcterms:modified xsi:type="dcterms:W3CDTF">2012-02-13T06:01:46Z</dcterms:modified>
  <cp:category/>
  <cp:version/>
  <cp:contentType/>
  <cp:contentStatus/>
</cp:coreProperties>
</file>